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7520" windowHeight="117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42" i="1" l="1"/>
  <c r="D31" i="1" l="1"/>
  <c r="D51" i="1" l="1"/>
  <c r="D53" i="1"/>
  <c r="D48" i="1"/>
  <c r="D46" i="1"/>
  <c r="D41" i="1"/>
  <c r="D34" i="1"/>
  <c r="D24" i="1"/>
  <c r="D21" i="1"/>
  <c r="D12" i="1"/>
  <c r="D11" i="1" l="1"/>
  <c r="E76" i="1"/>
  <c r="F76" i="1" s="1"/>
  <c r="E77" i="1"/>
  <c r="F77" i="1" s="1"/>
  <c r="E78" i="1"/>
  <c r="F78" i="1" s="1"/>
  <c r="E79" i="1"/>
  <c r="E80" i="1"/>
  <c r="F80" i="1" s="1"/>
  <c r="E81" i="1"/>
  <c r="E82" i="1"/>
  <c r="F82" i="1" s="1"/>
  <c r="E83" i="1"/>
  <c r="E84" i="1"/>
  <c r="F84" i="1" s="1"/>
  <c r="E85" i="1"/>
  <c r="F26" i="1"/>
  <c r="F50" i="1"/>
  <c r="F79" i="1"/>
  <c r="F81" i="1"/>
  <c r="F83" i="1"/>
  <c r="F85" i="1"/>
  <c r="E12" i="1"/>
  <c r="F12" i="1" s="1"/>
  <c r="E13" i="1"/>
  <c r="F13" i="1" s="1"/>
  <c r="E14" i="1"/>
  <c r="F14" i="1" s="1"/>
  <c r="E15" i="1"/>
  <c r="F15" i="1" s="1"/>
  <c r="E16" i="1"/>
  <c r="F16" i="1" s="1"/>
  <c r="E17" i="1"/>
  <c r="F17" i="1" s="1"/>
  <c r="E18" i="1"/>
  <c r="F18" i="1" s="1"/>
  <c r="E19" i="1"/>
  <c r="F19" i="1" s="1"/>
  <c r="E20" i="1"/>
  <c r="F20" i="1" s="1"/>
  <c r="E21" i="1"/>
  <c r="F21" i="1" s="1"/>
  <c r="E22" i="1"/>
  <c r="F22" i="1" s="1"/>
  <c r="E23" i="1"/>
  <c r="F23" i="1" s="1"/>
  <c r="E24" i="1"/>
  <c r="F24" i="1" s="1"/>
  <c r="E25" i="1"/>
  <c r="F25" i="1" s="1"/>
  <c r="E26" i="1"/>
  <c r="E27" i="1"/>
  <c r="F27" i="1" s="1"/>
  <c r="E28" i="1"/>
  <c r="F28" i="1" s="1"/>
  <c r="E31" i="1"/>
  <c r="F31" i="1" s="1"/>
  <c r="E32" i="1"/>
  <c r="F32" i="1" s="1"/>
  <c r="E33" i="1"/>
  <c r="F33" i="1" s="1"/>
  <c r="E34" i="1"/>
  <c r="F34" i="1" s="1"/>
  <c r="E35" i="1"/>
  <c r="F35" i="1" s="1"/>
  <c r="E36" i="1"/>
  <c r="F36" i="1" s="1"/>
  <c r="E37" i="1"/>
  <c r="F37" i="1" s="1"/>
  <c r="E38" i="1"/>
  <c r="F38" i="1" s="1"/>
  <c r="E39" i="1"/>
  <c r="F39" i="1" s="1"/>
  <c r="E40" i="1"/>
  <c r="F40" i="1" s="1"/>
  <c r="E41" i="1"/>
  <c r="F41" i="1" s="1"/>
  <c r="E42" i="1"/>
  <c r="F42" i="1" s="1"/>
  <c r="E43" i="1"/>
  <c r="F43" i="1" s="1"/>
  <c r="E44" i="1"/>
  <c r="F44" i="1" s="1"/>
  <c r="E45" i="1"/>
  <c r="F45" i="1" s="1"/>
  <c r="E46" i="1"/>
  <c r="F46" i="1" s="1"/>
  <c r="E47" i="1"/>
  <c r="F47" i="1" s="1"/>
  <c r="E48" i="1"/>
  <c r="F48" i="1" s="1"/>
  <c r="E49" i="1"/>
  <c r="F49" i="1" s="1"/>
  <c r="E50" i="1"/>
  <c r="E51" i="1"/>
  <c r="F51" i="1" s="1"/>
  <c r="E52" i="1"/>
  <c r="F52" i="1" s="1"/>
  <c r="E53" i="1"/>
  <c r="F53" i="1" s="1"/>
  <c r="E54" i="1"/>
  <c r="F54" i="1" s="1"/>
  <c r="E55" i="1"/>
  <c r="F55" i="1" s="1"/>
  <c r="E56" i="1"/>
  <c r="F56" i="1" s="1"/>
  <c r="E57" i="1"/>
  <c r="F57" i="1" s="1"/>
  <c r="E59" i="1"/>
  <c r="F59" i="1" s="1"/>
  <c r="E60" i="1"/>
  <c r="F60" i="1" s="1"/>
  <c r="E61" i="1"/>
  <c r="F61" i="1" s="1"/>
  <c r="E62" i="1"/>
  <c r="F62" i="1" s="1"/>
  <c r="E63" i="1"/>
  <c r="F63" i="1" s="1"/>
  <c r="E64" i="1"/>
  <c r="F64" i="1" s="1"/>
  <c r="E65" i="1"/>
  <c r="F65" i="1" s="1"/>
  <c r="E66" i="1"/>
  <c r="F66" i="1" s="1"/>
  <c r="E67" i="1"/>
  <c r="F67" i="1" s="1"/>
  <c r="E68" i="1"/>
  <c r="F68" i="1" s="1"/>
  <c r="E69" i="1"/>
  <c r="F69" i="1" s="1"/>
  <c r="E70" i="1"/>
  <c r="F70" i="1" s="1"/>
  <c r="E71" i="1"/>
  <c r="F71" i="1" s="1"/>
  <c r="E72" i="1"/>
  <c r="F72" i="1" s="1"/>
  <c r="E73" i="1"/>
  <c r="F73" i="1" s="1"/>
  <c r="E74" i="1"/>
  <c r="F74" i="1" s="1"/>
  <c r="D30" i="1"/>
  <c r="E58" i="1"/>
  <c r="E30" i="1" l="1"/>
  <c r="D29" i="1"/>
  <c r="D10" i="1" s="1"/>
  <c r="E10" i="1" s="1"/>
  <c r="F10" i="1" s="1"/>
  <c r="F58" i="1"/>
  <c r="F30" i="1"/>
  <c r="E11" i="1"/>
  <c r="F11" i="1" s="1"/>
  <c r="E29" i="1" l="1"/>
  <c r="F29" i="1" s="1"/>
</calcChain>
</file>

<file path=xl/sharedStrings.xml><?xml version="1.0" encoding="utf-8"?>
<sst xmlns="http://schemas.openxmlformats.org/spreadsheetml/2006/main" count="166" uniqueCount="87">
  <si>
    <t>ZRAKOPLOVNA TEHNIČKA ŠKOLA RUDOLFA PEREŠINA</t>
  </si>
  <si>
    <t>RUDOLFA FIZIRA 6</t>
  </si>
  <si>
    <t>Redni 
broj</t>
  </si>
  <si>
    <t>Pozicija FP</t>
  </si>
  <si>
    <t>Predmet
nabave</t>
  </si>
  <si>
    <t>Planirana
vrijednost</t>
  </si>
  <si>
    <t>Iznos
PDV-a</t>
  </si>
  <si>
    <t>Procijenjena 
vrijednost
nabave ( kn ) bez PDV-a</t>
  </si>
  <si>
    <t>Način
nabave 
( članak, 
stavak,
točka )</t>
  </si>
  <si>
    <t>MATERIJALNI RASHODI</t>
  </si>
  <si>
    <t>Rashodi za materijal i energiju</t>
  </si>
  <si>
    <t>Uredski materijal i ostali materijalni rashodi</t>
  </si>
  <si>
    <t>Toneri</t>
  </si>
  <si>
    <t>Literatura ( časopisi, pretplate, udžbenici, priručnici )</t>
  </si>
  <si>
    <t>Materijal i sredstva za čišćenje, održavanje</t>
  </si>
  <si>
    <t>Službena, radna i zaštitne oprema i odjeća</t>
  </si>
  <si>
    <t>Materijal za higijenske potrebe</t>
  </si>
  <si>
    <t>Ostali materijal za nastavu : materijal za natjecanja</t>
  </si>
  <si>
    <t>Materijal i sirovine</t>
  </si>
  <si>
    <t>Energija</t>
  </si>
  <si>
    <t>Električna energija</t>
  </si>
  <si>
    <t>Toplana - topla voda-grijanje</t>
  </si>
  <si>
    <t>Materijal i dijelovi za tekuće i investicijsko održavanje</t>
  </si>
  <si>
    <t>Održavanje zgrade - boja za zidove</t>
  </si>
  <si>
    <t>Ostalo održavanje - staklarski radovi</t>
  </si>
  <si>
    <t>Ostalo održavanje - brave, materijal za domara-popravke</t>
  </si>
  <si>
    <t>Sitni inventar</t>
  </si>
  <si>
    <t>Rashodi za usluge</t>
  </si>
  <si>
    <t>Usluge telefona, telefaxa</t>
  </si>
  <si>
    <t>Usluge interneta ( HT )</t>
  </si>
  <si>
    <t>Poštarina ( HP )</t>
  </si>
  <si>
    <t>Usluge tekućeg i investicijskog održavanja</t>
  </si>
  <si>
    <t>Održavanje građevinskih objekata - dvorane</t>
  </si>
  <si>
    <t>Održavanje postrojenja i opreme-kopirka</t>
  </si>
  <si>
    <t>Ostalo održavanje - ispitivanje zgrade, aparati za vodu</t>
  </si>
  <si>
    <t>Usluge promidžbe i informiranja</t>
  </si>
  <si>
    <t>Tisak objava natječaja</t>
  </si>
  <si>
    <t>Ostale usluge promidžbe i informiranja ZLZ</t>
  </si>
  <si>
    <t>Komunalne usluge</t>
  </si>
  <si>
    <t>Voda i korištenje kanalizacije ZLZ</t>
  </si>
  <si>
    <t>Iznošenje i odvoz smeća VG Čistoća</t>
  </si>
  <si>
    <t>Deratizacija i dezinsekcija Tinamon</t>
  </si>
  <si>
    <t>Naknada za zaštitu vode ZLZ ispitivanje</t>
  </si>
  <si>
    <t>Zakupnine i najamnine</t>
  </si>
  <si>
    <t>Zakupnine za građevinske objekte ZLZ</t>
  </si>
  <si>
    <t>Zdravstvene i veterinarske usluge</t>
  </si>
  <si>
    <t>Sistematski pregledi za zaposlene</t>
  </si>
  <si>
    <t>Pregledi za sanitarne iskaznice</t>
  </si>
  <si>
    <t>Intelektualne i osobne usluge</t>
  </si>
  <si>
    <t>Ugovori o djelu</t>
  </si>
  <si>
    <t>Računalne usluge</t>
  </si>
  <si>
    <t>Ostale usluge</t>
  </si>
  <si>
    <t>Prijevoz učenika natjecanje</t>
  </si>
  <si>
    <t>Usluge zaštite na radu</t>
  </si>
  <si>
    <t>Ostali nespomenuti rashodi poslovanja</t>
  </si>
  <si>
    <t>Premije osiguranja</t>
  </si>
  <si>
    <t>Osiguranje učenika</t>
  </si>
  <si>
    <t>Reprezentacija</t>
  </si>
  <si>
    <t>Članarine</t>
  </si>
  <si>
    <t>Članarine u zemlji</t>
  </si>
  <si>
    <t>Ostali rashodi - izleti učenika</t>
  </si>
  <si>
    <t>FINANCIJSKI RASHODI</t>
  </si>
  <si>
    <t>Ostali financijski rashodi</t>
  </si>
  <si>
    <t>Bankarske usluge i usluge platnog prometa</t>
  </si>
  <si>
    <t xml:space="preserve">Usluge vođenje računa </t>
  </si>
  <si>
    <t>Zatezne kamate</t>
  </si>
  <si>
    <t>Zatezne kamate iz poslovnih odnosa</t>
  </si>
  <si>
    <t>RASHODI ZA NABAVU PROIZVEDENE DUGOTRAJNE IMOVINE</t>
  </si>
  <si>
    <t>Postrojenja i oprema</t>
  </si>
  <si>
    <t>Uredska oprema i namještaj</t>
  </si>
  <si>
    <t>Računala i računalna oprema</t>
  </si>
  <si>
    <t xml:space="preserve">Uredski namještaj </t>
  </si>
  <si>
    <t xml:space="preserve">Sportska oprema </t>
  </si>
  <si>
    <t xml:space="preserve">Sportska oprema za dvoranu </t>
  </si>
  <si>
    <t>Knjige</t>
  </si>
  <si>
    <t>Knjige u knjižnici</t>
  </si>
  <si>
    <t xml:space="preserve">Predsjednik Školskog odbora </t>
  </si>
  <si>
    <t>Zvjezdana Zrinski, prof.</t>
  </si>
  <si>
    <t>RAVNATELJ</t>
  </si>
  <si>
    <t>Vedran Šarac, prof.</t>
  </si>
  <si>
    <t>Uredski materijal</t>
  </si>
  <si>
    <t>Usluge telefona,telefaxa HT</t>
  </si>
  <si>
    <t>Računalne usluge održavanja Tools4schools, Jafi - line</t>
  </si>
  <si>
    <t>jednostavna nabava</t>
  </si>
  <si>
    <t xml:space="preserve">Plan nabave za 2018. godinu </t>
  </si>
  <si>
    <t>Plan nabave usklađen prema financijskom planu za 2018. godinu usvojen na sjednici Školskog odbora 29.12.2017.</t>
  </si>
  <si>
    <t>10410 Velika Gorica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</si>
</sst>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/>
    <xf numFmtId="0" fontId="0" fillId="2" borderId="1" xfId="0" applyFill="1" applyBorder="1"/>
    <xf numFmtId="0" fontId="1" fillId="4" borderId="1" xfId="0" applyFont="1" applyFill="1" applyBorder="1"/>
    <xf numFmtId="0" fontId="0" fillId="0" borderId="1" xfId="0" applyBorder="1"/>
    <xf numFmtId="2" fontId="1" fillId="4" borderId="1" xfId="0" applyNumberFormat="1" applyFont="1" applyFill="1" applyBorder="1"/>
    <xf numFmtId="2" fontId="0" fillId="0" borderId="1" xfId="0" applyNumberFormat="1" applyBorder="1"/>
    <xf numFmtId="2" fontId="1" fillId="2" borderId="1" xfId="0" applyNumberFormat="1" applyFont="1" applyFill="1" applyBorder="1"/>
    <xf numFmtId="2" fontId="0" fillId="2" borderId="1" xfId="0" applyNumberFormat="1" applyFill="1" applyBorder="1"/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2" fontId="3" fillId="0" borderId="0" xfId="0" applyNumberFormat="1" applyFont="1"/>
    <xf numFmtId="2" fontId="1" fillId="0" borderId="1" xfId="0" applyNumberFormat="1" applyFont="1" applyBorder="1" applyAlignment="1">
      <alignment horizontal="center" vertical="center" wrapText="1"/>
    </xf>
    <xf numFmtId="2" fontId="0" fillId="0" borderId="0" xfId="0" applyNumberFormat="1"/>
    <xf numFmtId="0" fontId="4" fillId="0" borderId="0" xfId="0" applyFont="1"/>
    <xf numFmtId="2" fontId="4" fillId="0" borderId="0" xfId="0" applyNumberFormat="1" applyFont="1"/>
    <xf numFmtId="0" fontId="2" fillId="0" borderId="1" xfId="0" applyNumberFormat="1" applyFont="1" applyBorder="1" applyAlignment="1">
      <alignment horizontal="center" vertical="center"/>
    </xf>
    <xf numFmtId="2" fontId="0" fillId="3" borderId="0" xfId="0" applyNumberFormat="1" applyFill="1" applyBorder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9"/>
  <sheetViews>
    <sheetView tabSelected="1" zoomScale="90" zoomScaleNormal="90" workbookViewId="0">
      <selection activeCell="M8" sqref="M8"/>
    </sheetView>
  </sheetViews>
  <sheetFormatPr defaultRowHeight="15" x14ac:dyDescent="0.25"/>
  <cols>
    <col min="1" max="1" width="8.42578125" customWidth="1"/>
    <col min="2" max="2" width="7.7109375" bestFit="1" customWidth="1"/>
    <col min="3" max="3" width="51.5703125" customWidth="1"/>
    <col min="4" max="4" width="14.28515625" style="16" bestFit="1" customWidth="1"/>
    <col min="5" max="5" width="16.7109375" customWidth="1"/>
    <col min="6" max="6" width="13.42578125" customWidth="1"/>
    <col min="7" max="7" width="18.42578125" customWidth="1"/>
  </cols>
  <sheetData>
    <row r="1" spans="1:7" ht="15.75" x14ac:dyDescent="0.25">
      <c r="A1" s="11" t="s">
        <v>0</v>
      </c>
      <c r="B1" s="11"/>
      <c r="C1" s="11"/>
      <c r="D1" s="14"/>
      <c r="E1" s="11"/>
      <c r="F1" s="11"/>
      <c r="G1" s="11"/>
    </row>
    <row r="2" spans="1:7" ht="15.75" x14ac:dyDescent="0.25">
      <c r="A2" s="11" t="s">
        <v>1</v>
      </c>
      <c r="B2" s="11"/>
      <c r="C2" s="11"/>
      <c r="D2" s="14"/>
      <c r="E2" s="11"/>
      <c r="F2" s="11"/>
      <c r="G2" s="11"/>
    </row>
    <row r="3" spans="1:7" ht="15.75" x14ac:dyDescent="0.25">
      <c r="A3" s="11" t="s">
        <v>86</v>
      </c>
      <c r="B3" s="11"/>
      <c r="C3" s="11"/>
      <c r="D3" s="14"/>
      <c r="E3" s="11"/>
      <c r="F3" s="11"/>
      <c r="G3" s="11"/>
    </row>
    <row r="4" spans="1:7" ht="15.75" x14ac:dyDescent="0.25">
      <c r="A4" s="11"/>
      <c r="B4" s="11"/>
      <c r="C4" s="11"/>
      <c r="D4" s="14"/>
      <c r="E4" s="11"/>
      <c r="F4" s="11"/>
      <c r="G4" s="11"/>
    </row>
    <row r="5" spans="1:7" ht="15.75" x14ac:dyDescent="0.25">
      <c r="A5" s="21" t="s">
        <v>84</v>
      </c>
      <c r="B5" s="21"/>
      <c r="C5" s="21"/>
      <c r="D5" s="21"/>
      <c r="E5" s="21"/>
      <c r="F5" s="21"/>
      <c r="G5" s="21"/>
    </row>
    <row r="6" spans="1:7" ht="15.75" x14ac:dyDescent="0.25">
      <c r="A6" s="21" t="s">
        <v>85</v>
      </c>
      <c r="B6" s="21"/>
      <c r="C6" s="21"/>
      <c r="D6" s="21"/>
      <c r="E6" s="21"/>
      <c r="F6" s="21"/>
      <c r="G6" s="21"/>
    </row>
    <row r="8" spans="1:7" ht="75" x14ac:dyDescent="0.25">
      <c r="A8" s="12" t="s">
        <v>2</v>
      </c>
      <c r="B8" s="12" t="s">
        <v>3</v>
      </c>
      <c r="C8" s="12" t="s">
        <v>4</v>
      </c>
      <c r="D8" s="15" t="s">
        <v>5</v>
      </c>
      <c r="E8" s="12" t="s">
        <v>6</v>
      </c>
      <c r="F8" s="12" t="s">
        <v>7</v>
      </c>
      <c r="G8" s="12" t="s">
        <v>8</v>
      </c>
    </row>
    <row r="9" spans="1:7" x14ac:dyDescent="0.25">
      <c r="A9" s="13">
        <v>1</v>
      </c>
      <c r="B9" s="13">
        <v>2</v>
      </c>
      <c r="C9" s="13">
        <v>3</v>
      </c>
      <c r="D9" s="19">
        <v>4</v>
      </c>
      <c r="E9" s="13">
        <v>5</v>
      </c>
      <c r="F9" s="13">
        <v>6</v>
      </c>
      <c r="G9" s="13">
        <v>7</v>
      </c>
    </row>
    <row r="10" spans="1:7" x14ac:dyDescent="0.25">
      <c r="A10" s="9">
        <v>1</v>
      </c>
      <c r="B10" s="1">
        <v>32</v>
      </c>
      <c r="C10" s="1" t="s">
        <v>9</v>
      </c>
      <c r="D10" s="8">
        <f>D11+D29+D58</f>
        <v>647250</v>
      </c>
      <c r="E10" s="8">
        <f>D10*0.25</f>
        <v>161812.5</v>
      </c>
      <c r="F10" s="8">
        <f>D10-E10</f>
        <v>485437.5</v>
      </c>
      <c r="G10" s="2" t="s">
        <v>83</v>
      </c>
    </row>
    <row r="11" spans="1:7" x14ac:dyDescent="0.25">
      <c r="A11" s="9">
        <v>2</v>
      </c>
      <c r="B11" s="1">
        <v>322</v>
      </c>
      <c r="C11" s="1" t="s">
        <v>10</v>
      </c>
      <c r="D11" s="8">
        <f>D12+D21+D24</f>
        <v>440550</v>
      </c>
      <c r="E11" s="8">
        <f t="shared" ref="E11:E73" si="0">D11*0.25</f>
        <v>110137.5</v>
      </c>
      <c r="F11" s="8">
        <f t="shared" ref="F11:F73" si="1">D11-E11</f>
        <v>330412.5</v>
      </c>
      <c r="G11" s="2" t="s">
        <v>83</v>
      </c>
    </row>
    <row r="12" spans="1:7" x14ac:dyDescent="0.25">
      <c r="A12" s="9">
        <v>3</v>
      </c>
      <c r="B12" s="3">
        <v>3221</v>
      </c>
      <c r="C12" s="3" t="s">
        <v>11</v>
      </c>
      <c r="D12" s="5">
        <f>D13+D14+D15+D16+D17+D18+D19</f>
        <v>51750</v>
      </c>
      <c r="E12" s="8">
        <f t="shared" si="0"/>
        <v>12937.5</v>
      </c>
      <c r="F12" s="8">
        <f t="shared" si="1"/>
        <v>38812.5</v>
      </c>
      <c r="G12" s="2" t="s">
        <v>83</v>
      </c>
    </row>
    <row r="13" spans="1:7" x14ac:dyDescent="0.25">
      <c r="A13" s="9">
        <v>4</v>
      </c>
      <c r="B13" s="4">
        <v>32211</v>
      </c>
      <c r="C13" s="4" t="s">
        <v>80</v>
      </c>
      <c r="D13" s="6">
        <v>8750</v>
      </c>
      <c r="E13" s="8">
        <f t="shared" si="0"/>
        <v>2187.5</v>
      </c>
      <c r="F13" s="8">
        <f t="shared" si="1"/>
        <v>6562.5</v>
      </c>
      <c r="G13" s="2" t="s">
        <v>83</v>
      </c>
    </row>
    <row r="14" spans="1:7" x14ac:dyDescent="0.25">
      <c r="A14" s="9">
        <v>5</v>
      </c>
      <c r="B14" s="4">
        <v>32211</v>
      </c>
      <c r="C14" s="4" t="s">
        <v>12</v>
      </c>
      <c r="D14" s="6">
        <v>18000</v>
      </c>
      <c r="E14" s="8">
        <f t="shared" si="0"/>
        <v>4500</v>
      </c>
      <c r="F14" s="8">
        <f t="shared" si="1"/>
        <v>13500</v>
      </c>
      <c r="G14" s="2" t="s">
        <v>83</v>
      </c>
    </row>
    <row r="15" spans="1:7" x14ac:dyDescent="0.25">
      <c r="A15" s="9">
        <v>6</v>
      </c>
      <c r="B15" s="4">
        <v>32212</v>
      </c>
      <c r="C15" s="4" t="s">
        <v>13</v>
      </c>
      <c r="D15" s="6">
        <v>3500</v>
      </c>
      <c r="E15" s="8">
        <f t="shared" si="0"/>
        <v>875</v>
      </c>
      <c r="F15" s="8">
        <f t="shared" si="1"/>
        <v>2625</v>
      </c>
      <c r="G15" s="2" t="s">
        <v>83</v>
      </c>
    </row>
    <row r="16" spans="1:7" x14ac:dyDescent="0.25">
      <c r="A16" s="9">
        <v>7</v>
      </c>
      <c r="B16" s="4">
        <v>32214</v>
      </c>
      <c r="C16" s="4" t="s">
        <v>14</v>
      </c>
      <c r="D16" s="6">
        <v>15500</v>
      </c>
      <c r="E16" s="8">
        <f t="shared" si="0"/>
        <v>3875</v>
      </c>
      <c r="F16" s="8">
        <f t="shared" si="1"/>
        <v>11625</v>
      </c>
      <c r="G16" s="2" t="s">
        <v>83</v>
      </c>
    </row>
    <row r="17" spans="1:7" x14ac:dyDescent="0.25">
      <c r="A17" s="9">
        <v>8</v>
      </c>
      <c r="B17" s="4">
        <v>32215</v>
      </c>
      <c r="C17" s="4" t="s">
        <v>15</v>
      </c>
      <c r="D17" s="6">
        <v>0</v>
      </c>
      <c r="E17" s="8">
        <f t="shared" si="0"/>
        <v>0</v>
      </c>
      <c r="F17" s="8">
        <f t="shared" si="1"/>
        <v>0</v>
      </c>
      <c r="G17" s="2" t="s">
        <v>83</v>
      </c>
    </row>
    <row r="18" spans="1:7" x14ac:dyDescent="0.25">
      <c r="A18" s="9">
        <v>9</v>
      </c>
      <c r="B18" s="4">
        <v>32216</v>
      </c>
      <c r="C18" s="4" t="s">
        <v>16</v>
      </c>
      <c r="D18" s="6">
        <v>4500</v>
      </c>
      <c r="E18" s="8">
        <f t="shared" si="0"/>
        <v>1125</v>
      </c>
      <c r="F18" s="8">
        <f t="shared" si="1"/>
        <v>3375</v>
      </c>
      <c r="G18" s="2" t="s">
        <v>83</v>
      </c>
    </row>
    <row r="19" spans="1:7" x14ac:dyDescent="0.25">
      <c r="A19" s="9">
        <v>10</v>
      </c>
      <c r="B19" s="4">
        <v>32219</v>
      </c>
      <c r="C19" s="4" t="s">
        <v>17</v>
      </c>
      <c r="D19" s="6">
        <v>1500</v>
      </c>
      <c r="E19" s="8">
        <f t="shared" si="0"/>
        <v>375</v>
      </c>
      <c r="F19" s="8">
        <f t="shared" si="1"/>
        <v>1125</v>
      </c>
      <c r="G19" s="2" t="s">
        <v>83</v>
      </c>
    </row>
    <row r="20" spans="1:7" x14ac:dyDescent="0.25">
      <c r="A20" s="9">
        <v>11</v>
      </c>
      <c r="B20" s="3">
        <v>3222</v>
      </c>
      <c r="C20" s="3" t="s">
        <v>18</v>
      </c>
      <c r="D20" s="5">
        <v>0</v>
      </c>
      <c r="E20" s="8">
        <f t="shared" si="0"/>
        <v>0</v>
      </c>
      <c r="F20" s="8">
        <f t="shared" si="1"/>
        <v>0</v>
      </c>
      <c r="G20" s="2" t="s">
        <v>83</v>
      </c>
    </row>
    <row r="21" spans="1:7" x14ac:dyDescent="0.25">
      <c r="A21" s="9">
        <v>12</v>
      </c>
      <c r="B21" s="3">
        <v>3223</v>
      </c>
      <c r="C21" s="3" t="s">
        <v>19</v>
      </c>
      <c r="D21" s="5">
        <f>D22+D23</f>
        <v>358800</v>
      </c>
      <c r="E21" s="8">
        <f t="shared" si="0"/>
        <v>89700</v>
      </c>
      <c r="F21" s="8">
        <f t="shared" si="1"/>
        <v>269100</v>
      </c>
      <c r="G21" s="2" t="s">
        <v>83</v>
      </c>
    </row>
    <row r="22" spans="1:7" x14ac:dyDescent="0.25">
      <c r="A22" s="9">
        <v>13</v>
      </c>
      <c r="B22" s="4">
        <v>32231</v>
      </c>
      <c r="C22" s="4" t="s">
        <v>20</v>
      </c>
      <c r="D22" s="6">
        <v>59455</v>
      </c>
      <c r="E22" s="8">
        <f t="shared" si="0"/>
        <v>14863.75</v>
      </c>
      <c r="F22" s="8">
        <f t="shared" si="1"/>
        <v>44591.25</v>
      </c>
      <c r="G22" s="2" t="s">
        <v>83</v>
      </c>
    </row>
    <row r="23" spans="1:7" x14ac:dyDescent="0.25">
      <c r="A23" s="9">
        <v>14</v>
      </c>
      <c r="B23" s="4">
        <v>32232</v>
      </c>
      <c r="C23" s="4" t="s">
        <v>21</v>
      </c>
      <c r="D23" s="6">
        <v>299345</v>
      </c>
      <c r="E23" s="8">
        <f t="shared" si="0"/>
        <v>74836.25</v>
      </c>
      <c r="F23" s="8">
        <f t="shared" si="1"/>
        <v>224508.75</v>
      </c>
      <c r="G23" s="2" t="s">
        <v>83</v>
      </c>
    </row>
    <row r="24" spans="1:7" x14ac:dyDescent="0.25">
      <c r="A24" s="9">
        <v>15</v>
      </c>
      <c r="B24" s="3">
        <v>3224</v>
      </c>
      <c r="C24" s="3" t="s">
        <v>22</v>
      </c>
      <c r="D24" s="5">
        <f>D25+D26+D27</f>
        <v>30000</v>
      </c>
      <c r="E24" s="8">
        <f t="shared" si="0"/>
        <v>7500</v>
      </c>
      <c r="F24" s="8">
        <f t="shared" si="1"/>
        <v>22500</v>
      </c>
      <c r="G24" s="2" t="s">
        <v>83</v>
      </c>
    </row>
    <row r="25" spans="1:7" x14ac:dyDescent="0.25">
      <c r="A25" s="9">
        <v>16</v>
      </c>
      <c r="B25" s="4">
        <v>32241</v>
      </c>
      <c r="C25" s="4" t="s">
        <v>23</v>
      </c>
      <c r="D25" s="6">
        <v>0</v>
      </c>
      <c r="E25" s="8">
        <f t="shared" si="0"/>
        <v>0</v>
      </c>
      <c r="F25" s="8">
        <f t="shared" si="1"/>
        <v>0</v>
      </c>
      <c r="G25" s="2" t="s">
        <v>83</v>
      </c>
    </row>
    <row r="26" spans="1:7" x14ac:dyDescent="0.25">
      <c r="A26" s="9">
        <v>17</v>
      </c>
      <c r="B26" s="4">
        <v>32244</v>
      </c>
      <c r="C26" s="4" t="s">
        <v>24</v>
      </c>
      <c r="D26" s="6">
        <v>0</v>
      </c>
      <c r="E26" s="8">
        <f t="shared" si="0"/>
        <v>0</v>
      </c>
      <c r="F26" s="8">
        <f t="shared" si="1"/>
        <v>0</v>
      </c>
      <c r="G26" s="2" t="s">
        <v>83</v>
      </c>
    </row>
    <row r="27" spans="1:7" x14ac:dyDescent="0.25">
      <c r="A27" s="9">
        <v>18</v>
      </c>
      <c r="B27" s="4">
        <v>32244</v>
      </c>
      <c r="C27" s="4" t="s">
        <v>25</v>
      </c>
      <c r="D27" s="6">
        <v>30000</v>
      </c>
      <c r="E27" s="8">
        <f t="shared" si="0"/>
        <v>7500</v>
      </c>
      <c r="F27" s="8">
        <f t="shared" si="1"/>
        <v>22500</v>
      </c>
      <c r="G27" s="2" t="s">
        <v>83</v>
      </c>
    </row>
    <row r="28" spans="1:7" x14ac:dyDescent="0.25">
      <c r="A28" s="9">
        <v>19</v>
      </c>
      <c r="B28" s="3">
        <v>3225</v>
      </c>
      <c r="C28" s="3" t="s">
        <v>26</v>
      </c>
      <c r="D28" s="5">
        <v>5000</v>
      </c>
      <c r="E28" s="8">
        <f t="shared" si="0"/>
        <v>1250</v>
      </c>
      <c r="F28" s="8">
        <f t="shared" si="1"/>
        <v>3750</v>
      </c>
      <c r="G28" s="2" t="s">
        <v>83</v>
      </c>
    </row>
    <row r="29" spans="1:7" x14ac:dyDescent="0.25">
      <c r="A29" s="9">
        <v>20</v>
      </c>
      <c r="B29" s="1">
        <v>323</v>
      </c>
      <c r="C29" s="1" t="s">
        <v>27</v>
      </c>
      <c r="D29" s="7">
        <f>D30+D34+D38+D41+D46+D48+D51+D53</f>
        <v>206700</v>
      </c>
      <c r="E29" s="8">
        <f t="shared" si="0"/>
        <v>51675</v>
      </c>
      <c r="F29" s="8">
        <f t="shared" si="1"/>
        <v>155025</v>
      </c>
      <c r="G29" s="2" t="s">
        <v>83</v>
      </c>
    </row>
    <row r="30" spans="1:7" x14ac:dyDescent="0.25">
      <c r="A30" s="9">
        <v>21</v>
      </c>
      <c r="B30" s="3">
        <v>3231</v>
      </c>
      <c r="C30" s="3" t="s">
        <v>28</v>
      </c>
      <c r="D30" s="5">
        <f>D31+D32+D33</f>
        <v>8500</v>
      </c>
      <c r="E30" s="8">
        <f t="shared" si="0"/>
        <v>2125</v>
      </c>
      <c r="F30" s="8">
        <f t="shared" si="1"/>
        <v>6375</v>
      </c>
      <c r="G30" s="2" t="s">
        <v>83</v>
      </c>
    </row>
    <row r="31" spans="1:7" x14ac:dyDescent="0.25">
      <c r="A31" s="9">
        <v>22</v>
      </c>
      <c r="B31" s="4">
        <v>32311</v>
      </c>
      <c r="C31" s="4" t="s">
        <v>81</v>
      </c>
      <c r="D31" s="6">
        <f>8273.38-2245.38</f>
        <v>6027.9999999999991</v>
      </c>
      <c r="E31" s="8">
        <f t="shared" si="0"/>
        <v>1506.9999999999998</v>
      </c>
      <c r="F31" s="8">
        <f t="shared" si="1"/>
        <v>4520.9999999999991</v>
      </c>
      <c r="G31" s="2" t="s">
        <v>83</v>
      </c>
    </row>
    <row r="32" spans="1:7" x14ac:dyDescent="0.25">
      <c r="A32" s="9">
        <v>23</v>
      </c>
      <c r="B32" s="4">
        <v>32312</v>
      </c>
      <c r="C32" s="4" t="s">
        <v>29</v>
      </c>
      <c r="D32" s="6">
        <v>0</v>
      </c>
      <c r="E32" s="8">
        <f t="shared" si="0"/>
        <v>0</v>
      </c>
      <c r="F32" s="8">
        <f t="shared" si="1"/>
        <v>0</v>
      </c>
      <c r="G32" s="2" t="s">
        <v>83</v>
      </c>
    </row>
    <row r="33" spans="1:7" x14ac:dyDescent="0.25">
      <c r="A33" s="9">
        <v>24</v>
      </c>
      <c r="B33" s="4">
        <v>32313</v>
      </c>
      <c r="C33" s="4" t="s">
        <v>30</v>
      </c>
      <c r="D33" s="6">
        <v>2472</v>
      </c>
      <c r="E33" s="8">
        <f t="shared" si="0"/>
        <v>618</v>
      </c>
      <c r="F33" s="8">
        <f t="shared" si="1"/>
        <v>1854</v>
      </c>
      <c r="G33" s="2" t="s">
        <v>83</v>
      </c>
    </row>
    <row r="34" spans="1:7" x14ac:dyDescent="0.25">
      <c r="A34" s="9">
        <v>25</v>
      </c>
      <c r="B34" s="3">
        <v>3232</v>
      </c>
      <c r="C34" s="3" t="s">
        <v>31</v>
      </c>
      <c r="D34" s="5">
        <f>D35+D36+D37</f>
        <v>37700</v>
      </c>
      <c r="E34" s="8">
        <f t="shared" si="0"/>
        <v>9425</v>
      </c>
      <c r="F34" s="8">
        <f t="shared" si="1"/>
        <v>28275</v>
      </c>
      <c r="G34" s="2" t="s">
        <v>83</v>
      </c>
    </row>
    <row r="35" spans="1:7" x14ac:dyDescent="0.25">
      <c r="A35" s="9">
        <v>26</v>
      </c>
      <c r="B35" s="4">
        <v>32321</v>
      </c>
      <c r="C35" s="4" t="s">
        <v>32</v>
      </c>
      <c r="D35" s="6">
        <v>8000</v>
      </c>
      <c r="E35" s="8">
        <f t="shared" si="0"/>
        <v>2000</v>
      </c>
      <c r="F35" s="8">
        <f t="shared" si="1"/>
        <v>6000</v>
      </c>
      <c r="G35" s="2" t="s">
        <v>83</v>
      </c>
    </row>
    <row r="36" spans="1:7" x14ac:dyDescent="0.25">
      <c r="A36" s="9">
        <v>27</v>
      </c>
      <c r="B36" s="4">
        <v>32322</v>
      </c>
      <c r="C36" s="4" t="s">
        <v>33</v>
      </c>
      <c r="D36" s="6">
        <v>0</v>
      </c>
      <c r="E36" s="8">
        <f t="shared" si="0"/>
        <v>0</v>
      </c>
      <c r="F36" s="8">
        <f t="shared" si="1"/>
        <v>0</v>
      </c>
      <c r="G36" s="2" t="s">
        <v>83</v>
      </c>
    </row>
    <row r="37" spans="1:7" x14ac:dyDescent="0.25">
      <c r="A37" s="9">
        <v>28</v>
      </c>
      <c r="B37" s="4">
        <v>32329</v>
      </c>
      <c r="C37" s="4" t="s">
        <v>34</v>
      </c>
      <c r="D37" s="6">
        <v>29700</v>
      </c>
      <c r="E37" s="8">
        <f t="shared" si="0"/>
        <v>7425</v>
      </c>
      <c r="F37" s="8">
        <f t="shared" si="1"/>
        <v>22275</v>
      </c>
      <c r="G37" s="2" t="s">
        <v>83</v>
      </c>
    </row>
    <row r="38" spans="1:7" x14ac:dyDescent="0.25">
      <c r="A38" s="9">
        <v>29</v>
      </c>
      <c r="B38" s="3">
        <v>3233</v>
      </c>
      <c r="C38" s="3" t="s">
        <v>35</v>
      </c>
      <c r="D38" s="5">
        <v>0</v>
      </c>
      <c r="E38" s="8">
        <f t="shared" si="0"/>
        <v>0</v>
      </c>
      <c r="F38" s="8">
        <f t="shared" si="1"/>
        <v>0</v>
      </c>
      <c r="G38" s="2" t="s">
        <v>83</v>
      </c>
    </row>
    <row r="39" spans="1:7" x14ac:dyDescent="0.25">
      <c r="A39" s="9">
        <v>30</v>
      </c>
      <c r="B39" s="4">
        <v>32332</v>
      </c>
      <c r="C39" s="4" t="s">
        <v>36</v>
      </c>
      <c r="D39" s="6">
        <v>0</v>
      </c>
      <c r="E39" s="8">
        <f t="shared" si="0"/>
        <v>0</v>
      </c>
      <c r="F39" s="8">
        <f t="shared" si="1"/>
        <v>0</v>
      </c>
      <c r="G39" s="2" t="s">
        <v>83</v>
      </c>
    </row>
    <row r="40" spans="1:7" x14ac:dyDescent="0.25">
      <c r="A40" s="9">
        <v>31</v>
      </c>
      <c r="B40" s="4">
        <v>32339</v>
      </c>
      <c r="C40" s="4" t="s">
        <v>37</v>
      </c>
      <c r="D40" s="6">
        <v>0</v>
      </c>
      <c r="E40" s="8">
        <f t="shared" si="0"/>
        <v>0</v>
      </c>
      <c r="F40" s="8">
        <f t="shared" si="1"/>
        <v>0</v>
      </c>
      <c r="G40" s="2" t="s">
        <v>83</v>
      </c>
    </row>
    <row r="41" spans="1:7" x14ac:dyDescent="0.25">
      <c r="A41" s="9">
        <v>32</v>
      </c>
      <c r="B41" s="3">
        <v>3234</v>
      </c>
      <c r="C41" s="3" t="s">
        <v>38</v>
      </c>
      <c r="D41" s="5">
        <f>D42+D43+D44+D45</f>
        <v>32000</v>
      </c>
      <c r="E41" s="8">
        <f t="shared" si="0"/>
        <v>8000</v>
      </c>
      <c r="F41" s="8">
        <f t="shared" si="1"/>
        <v>24000</v>
      </c>
      <c r="G41" s="2" t="s">
        <v>83</v>
      </c>
    </row>
    <row r="42" spans="1:7" x14ac:dyDescent="0.25">
      <c r="A42" s="9">
        <v>33</v>
      </c>
      <c r="B42" s="4">
        <v>32341</v>
      </c>
      <c r="C42" s="4" t="s">
        <v>39</v>
      </c>
      <c r="D42" s="6">
        <f>36796-20748-3000</f>
        <v>13048</v>
      </c>
      <c r="E42" s="8">
        <f t="shared" si="0"/>
        <v>3262</v>
      </c>
      <c r="F42" s="8">
        <f t="shared" si="1"/>
        <v>9786</v>
      </c>
      <c r="G42" s="2" t="s">
        <v>83</v>
      </c>
    </row>
    <row r="43" spans="1:7" x14ac:dyDescent="0.25">
      <c r="A43" s="9">
        <v>34</v>
      </c>
      <c r="B43" s="4">
        <v>32342</v>
      </c>
      <c r="C43" s="4" t="s">
        <v>40</v>
      </c>
      <c r="D43" s="6">
        <v>16702</v>
      </c>
      <c r="E43" s="8">
        <f t="shared" si="0"/>
        <v>4175.5</v>
      </c>
      <c r="F43" s="8">
        <f t="shared" si="1"/>
        <v>12526.5</v>
      </c>
      <c r="G43" s="2" t="s">
        <v>83</v>
      </c>
    </row>
    <row r="44" spans="1:7" x14ac:dyDescent="0.25">
      <c r="A44" s="9">
        <v>35</v>
      </c>
      <c r="B44" s="4">
        <v>32343</v>
      </c>
      <c r="C44" s="4" t="s">
        <v>41</v>
      </c>
      <c r="D44" s="6">
        <v>750</v>
      </c>
      <c r="E44" s="8">
        <f t="shared" si="0"/>
        <v>187.5</v>
      </c>
      <c r="F44" s="8">
        <f t="shared" si="1"/>
        <v>562.5</v>
      </c>
      <c r="G44" s="2" t="s">
        <v>83</v>
      </c>
    </row>
    <row r="45" spans="1:7" x14ac:dyDescent="0.25">
      <c r="A45" s="9">
        <v>36</v>
      </c>
      <c r="B45" s="4">
        <v>32349</v>
      </c>
      <c r="C45" s="4" t="s">
        <v>42</v>
      </c>
      <c r="D45" s="6">
        <v>1500</v>
      </c>
      <c r="E45" s="8">
        <f t="shared" si="0"/>
        <v>375</v>
      </c>
      <c r="F45" s="8">
        <f t="shared" si="1"/>
        <v>1125</v>
      </c>
      <c r="G45" s="2" t="s">
        <v>83</v>
      </c>
    </row>
    <row r="46" spans="1:7" x14ac:dyDescent="0.25">
      <c r="A46" s="9">
        <v>37</v>
      </c>
      <c r="B46" s="3">
        <v>3235</v>
      </c>
      <c r="C46" s="3" t="s">
        <v>43</v>
      </c>
      <c r="D46" s="5">
        <f>D47</f>
        <v>107000</v>
      </c>
      <c r="E46" s="8">
        <f t="shared" si="0"/>
        <v>26750</v>
      </c>
      <c r="F46" s="8">
        <f t="shared" si="1"/>
        <v>80250</v>
      </c>
      <c r="G46" s="2" t="s">
        <v>83</v>
      </c>
    </row>
    <row r="47" spans="1:7" x14ac:dyDescent="0.25">
      <c r="A47" s="9">
        <v>38</v>
      </c>
      <c r="B47" s="4">
        <v>32352</v>
      </c>
      <c r="C47" s="4" t="s">
        <v>44</v>
      </c>
      <c r="D47" s="6">
        <v>107000</v>
      </c>
      <c r="E47" s="8">
        <f t="shared" si="0"/>
        <v>26750</v>
      </c>
      <c r="F47" s="8">
        <f t="shared" si="1"/>
        <v>80250</v>
      </c>
      <c r="G47" s="2" t="s">
        <v>83</v>
      </c>
    </row>
    <row r="48" spans="1:7" x14ac:dyDescent="0.25">
      <c r="A48" s="9">
        <v>39</v>
      </c>
      <c r="B48" s="3">
        <v>3236</v>
      </c>
      <c r="C48" s="3" t="s">
        <v>45</v>
      </c>
      <c r="D48" s="5">
        <f>D49</f>
        <v>6500</v>
      </c>
      <c r="E48" s="8">
        <f t="shared" si="0"/>
        <v>1625</v>
      </c>
      <c r="F48" s="8">
        <f t="shared" si="1"/>
        <v>4875</v>
      </c>
      <c r="G48" s="2" t="s">
        <v>83</v>
      </c>
    </row>
    <row r="49" spans="1:7" x14ac:dyDescent="0.25">
      <c r="A49" s="9">
        <v>40</v>
      </c>
      <c r="B49" s="4">
        <v>32361</v>
      </c>
      <c r="C49" s="4" t="s">
        <v>46</v>
      </c>
      <c r="D49" s="6">
        <v>6500</v>
      </c>
      <c r="E49" s="8">
        <f t="shared" si="0"/>
        <v>1625</v>
      </c>
      <c r="F49" s="8">
        <f t="shared" si="1"/>
        <v>4875</v>
      </c>
      <c r="G49" s="2" t="s">
        <v>83</v>
      </c>
    </row>
    <row r="50" spans="1:7" x14ac:dyDescent="0.25">
      <c r="A50" s="9">
        <v>41</v>
      </c>
      <c r="B50" s="4">
        <v>32631</v>
      </c>
      <c r="C50" s="4" t="s">
        <v>47</v>
      </c>
      <c r="D50" s="6">
        <v>0</v>
      </c>
      <c r="E50" s="8">
        <f t="shared" si="0"/>
        <v>0</v>
      </c>
      <c r="F50" s="8">
        <f t="shared" si="1"/>
        <v>0</v>
      </c>
      <c r="G50" s="2" t="s">
        <v>83</v>
      </c>
    </row>
    <row r="51" spans="1:7" x14ac:dyDescent="0.25">
      <c r="A51" s="9">
        <v>42</v>
      </c>
      <c r="B51" s="3">
        <v>3237</v>
      </c>
      <c r="C51" s="3" t="s">
        <v>48</v>
      </c>
      <c r="D51" s="5">
        <f>D52</f>
        <v>0</v>
      </c>
      <c r="E51" s="8">
        <f t="shared" si="0"/>
        <v>0</v>
      </c>
      <c r="F51" s="8">
        <f t="shared" si="1"/>
        <v>0</v>
      </c>
      <c r="G51" s="2" t="s">
        <v>83</v>
      </c>
    </row>
    <row r="52" spans="1:7" x14ac:dyDescent="0.25">
      <c r="A52" s="9">
        <v>43</v>
      </c>
      <c r="B52" s="4">
        <v>32372</v>
      </c>
      <c r="C52" s="4" t="s">
        <v>49</v>
      </c>
      <c r="D52" s="6">
        <v>0</v>
      </c>
      <c r="E52" s="8">
        <f t="shared" si="0"/>
        <v>0</v>
      </c>
      <c r="F52" s="8">
        <f t="shared" si="1"/>
        <v>0</v>
      </c>
      <c r="G52" s="2" t="s">
        <v>83</v>
      </c>
    </row>
    <row r="53" spans="1:7" x14ac:dyDescent="0.25">
      <c r="A53" s="9">
        <v>44</v>
      </c>
      <c r="B53" s="3">
        <v>3238</v>
      </c>
      <c r="C53" s="3" t="s">
        <v>50</v>
      </c>
      <c r="D53" s="5">
        <f>D54</f>
        <v>15000</v>
      </c>
      <c r="E53" s="8">
        <f t="shared" si="0"/>
        <v>3750</v>
      </c>
      <c r="F53" s="8">
        <f t="shared" si="1"/>
        <v>11250</v>
      </c>
      <c r="G53" s="2" t="s">
        <v>83</v>
      </c>
    </row>
    <row r="54" spans="1:7" x14ac:dyDescent="0.25">
      <c r="A54" s="9">
        <v>45</v>
      </c>
      <c r="B54" s="4">
        <v>32389</v>
      </c>
      <c r="C54" s="4" t="s">
        <v>82</v>
      </c>
      <c r="D54" s="6">
        <v>15000</v>
      </c>
      <c r="E54" s="8">
        <f t="shared" si="0"/>
        <v>3750</v>
      </c>
      <c r="F54" s="8">
        <f t="shared" si="1"/>
        <v>11250</v>
      </c>
      <c r="G54" s="2" t="s">
        <v>83</v>
      </c>
    </row>
    <row r="55" spans="1:7" x14ac:dyDescent="0.25">
      <c r="A55" s="9">
        <v>46</v>
      </c>
      <c r="B55" s="3">
        <v>3239</v>
      </c>
      <c r="C55" s="3" t="s">
        <v>51</v>
      </c>
      <c r="D55" s="5">
        <v>0</v>
      </c>
      <c r="E55" s="8">
        <f t="shared" si="0"/>
        <v>0</v>
      </c>
      <c r="F55" s="8">
        <f t="shared" si="1"/>
        <v>0</v>
      </c>
      <c r="G55" s="2" t="s">
        <v>83</v>
      </c>
    </row>
    <row r="56" spans="1:7" x14ac:dyDescent="0.25">
      <c r="A56" s="9">
        <v>47</v>
      </c>
      <c r="B56" s="4">
        <v>32399</v>
      </c>
      <c r="C56" s="4" t="s">
        <v>52</v>
      </c>
      <c r="D56" s="6">
        <v>0</v>
      </c>
      <c r="E56" s="8">
        <f t="shared" si="0"/>
        <v>0</v>
      </c>
      <c r="F56" s="8">
        <f t="shared" si="1"/>
        <v>0</v>
      </c>
      <c r="G56" s="2" t="s">
        <v>83</v>
      </c>
    </row>
    <row r="57" spans="1:7" x14ac:dyDescent="0.25">
      <c r="A57" s="9">
        <v>48</v>
      </c>
      <c r="B57" s="4">
        <v>32399</v>
      </c>
      <c r="C57" s="4" t="s">
        <v>53</v>
      </c>
      <c r="D57" s="6">
        <v>0</v>
      </c>
      <c r="E57" s="8">
        <f t="shared" si="0"/>
        <v>0</v>
      </c>
      <c r="F57" s="8">
        <f t="shared" si="1"/>
        <v>0</v>
      </c>
      <c r="G57" s="2" t="s">
        <v>83</v>
      </c>
    </row>
    <row r="58" spans="1:7" x14ac:dyDescent="0.25">
      <c r="A58" s="9">
        <v>49</v>
      </c>
      <c r="B58" s="1">
        <v>329</v>
      </c>
      <c r="C58" s="1" t="s">
        <v>54</v>
      </c>
      <c r="D58" s="7">
        <v>0</v>
      </c>
      <c r="E58" s="8">
        <f t="shared" si="0"/>
        <v>0</v>
      </c>
      <c r="F58" s="8">
        <f t="shared" si="1"/>
        <v>0</v>
      </c>
      <c r="G58" s="2" t="s">
        <v>83</v>
      </c>
    </row>
    <row r="59" spans="1:7" x14ac:dyDescent="0.25">
      <c r="A59" s="9">
        <v>50</v>
      </c>
      <c r="B59" s="3">
        <v>3292</v>
      </c>
      <c r="C59" s="3" t="s">
        <v>55</v>
      </c>
      <c r="D59" s="5">
        <v>0</v>
      </c>
      <c r="E59" s="8">
        <f t="shared" si="0"/>
        <v>0</v>
      </c>
      <c r="F59" s="8">
        <f t="shared" si="1"/>
        <v>0</v>
      </c>
      <c r="G59" s="2" t="s">
        <v>83</v>
      </c>
    </row>
    <row r="60" spans="1:7" x14ac:dyDescent="0.25">
      <c r="A60" s="9">
        <v>51</v>
      </c>
      <c r="B60" s="4">
        <v>32923</v>
      </c>
      <c r="C60" s="4" t="s">
        <v>56</v>
      </c>
      <c r="D60" s="6">
        <v>0</v>
      </c>
      <c r="E60" s="8">
        <f t="shared" si="0"/>
        <v>0</v>
      </c>
      <c r="F60" s="8">
        <f t="shared" si="1"/>
        <v>0</v>
      </c>
      <c r="G60" s="2" t="s">
        <v>83</v>
      </c>
    </row>
    <row r="61" spans="1:7" x14ac:dyDescent="0.25">
      <c r="A61" s="9">
        <v>52</v>
      </c>
      <c r="B61" s="3">
        <v>3293</v>
      </c>
      <c r="C61" s="3" t="s">
        <v>57</v>
      </c>
      <c r="D61" s="5">
        <v>1000</v>
      </c>
      <c r="E61" s="8">
        <f t="shared" si="0"/>
        <v>250</v>
      </c>
      <c r="F61" s="8">
        <f t="shared" si="1"/>
        <v>750</v>
      </c>
      <c r="G61" s="2" t="s">
        <v>83</v>
      </c>
    </row>
    <row r="62" spans="1:7" x14ac:dyDescent="0.25">
      <c r="A62" s="9">
        <v>53</v>
      </c>
      <c r="B62" s="4">
        <v>32931</v>
      </c>
      <c r="C62" s="4" t="s">
        <v>57</v>
      </c>
      <c r="D62" s="6">
        <v>1000</v>
      </c>
      <c r="E62" s="8">
        <f t="shared" si="0"/>
        <v>250</v>
      </c>
      <c r="F62" s="8">
        <f t="shared" si="1"/>
        <v>750</v>
      </c>
      <c r="G62" s="2" t="s">
        <v>83</v>
      </c>
    </row>
    <row r="63" spans="1:7" x14ac:dyDescent="0.25">
      <c r="A63" s="9">
        <v>54</v>
      </c>
      <c r="B63" s="3">
        <v>3294</v>
      </c>
      <c r="C63" s="3" t="s">
        <v>58</v>
      </c>
      <c r="D63" s="5">
        <v>250</v>
      </c>
      <c r="E63" s="8">
        <f t="shared" si="0"/>
        <v>62.5</v>
      </c>
      <c r="F63" s="8">
        <f t="shared" si="1"/>
        <v>187.5</v>
      </c>
      <c r="G63" s="2" t="s">
        <v>83</v>
      </c>
    </row>
    <row r="64" spans="1:7" x14ac:dyDescent="0.25">
      <c r="A64" s="9">
        <v>55</v>
      </c>
      <c r="B64" s="4">
        <v>32941</v>
      </c>
      <c r="C64" s="4" t="s">
        <v>59</v>
      </c>
      <c r="D64" s="6">
        <v>250</v>
      </c>
      <c r="E64" s="8">
        <f t="shared" si="0"/>
        <v>62.5</v>
      </c>
      <c r="F64" s="8">
        <f t="shared" si="1"/>
        <v>187.5</v>
      </c>
      <c r="G64" s="2" t="s">
        <v>83</v>
      </c>
    </row>
    <row r="65" spans="1:7" x14ac:dyDescent="0.25">
      <c r="A65" s="9">
        <v>56</v>
      </c>
      <c r="B65" s="3">
        <v>3299</v>
      </c>
      <c r="C65" s="3" t="s">
        <v>54</v>
      </c>
      <c r="D65" s="5">
        <v>0</v>
      </c>
      <c r="E65" s="8">
        <f t="shared" si="0"/>
        <v>0</v>
      </c>
      <c r="F65" s="8">
        <f t="shared" si="1"/>
        <v>0</v>
      </c>
      <c r="G65" s="2" t="s">
        <v>83</v>
      </c>
    </row>
    <row r="66" spans="1:7" x14ac:dyDescent="0.25">
      <c r="A66" s="9">
        <v>57</v>
      </c>
      <c r="B66" s="4">
        <v>32999</v>
      </c>
      <c r="C66" s="4" t="s">
        <v>60</v>
      </c>
      <c r="D66" s="6">
        <v>0</v>
      </c>
      <c r="E66" s="8">
        <f t="shared" si="0"/>
        <v>0</v>
      </c>
      <c r="F66" s="8">
        <f t="shared" si="1"/>
        <v>0</v>
      </c>
      <c r="G66" s="2" t="s">
        <v>83</v>
      </c>
    </row>
    <row r="67" spans="1:7" x14ac:dyDescent="0.25">
      <c r="A67" s="9">
        <v>58</v>
      </c>
      <c r="B67" s="1">
        <v>34</v>
      </c>
      <c r="C67" s="1" t="s">
        <v>61</v>
      </c>
      <c r="D67" s="7">
        <v>2200</v>
      </c>
      <c r="E67" s="8">
        <f t="shared" si="0"/>
        <v>550</v>
      </c>
      <c r="F67" s="8">
        <f t="shared" si="1"/>
        <v>1650</v>
      </c>
      <c r="G67" s="2" t="s">
        <v>83</v>
      </c>
    </row>
    <row r="68" spans="1:7" x14ac:dyDescent="0.25">
      <c r="A68" s="9">
        <v>59</v>
      </c>
      <c r="B68" s="1">
        <v>343</v>
      </c>
      <c r="C68" s="1" t="s">
        <v>62</v>
      </c>
      <c r="D68" s="7">
        <v>2200</v>
      </c>
      <c r="E68" s="8">
        <f t="shared" si="0"/>
        <v>550</v>
      </c>
      <c r="F68" s="8">
        <f t="shared" si="1"/>
        <v>1650</v>
      </c>
      <c r="G68" s="2" t="s">
        <v>83</v>
      </c>
    </row>
    <row r="69" spans="1:7" x14ac:dyDescent="0.25">
      <c r="A69" s="9">
        <v>60</v>
      </c>
      <c r="B69" s="3">
        <v>3431</v>
      </c>
      <c r="C69" s="3" t="s">
        <v>63</v>
      </c>
      <c r="D69" s="5">
        <v>2200</v>
      </c>
      <c r="E69" s="8">
        <f t="shared" si="0"/>
        <v>550</v>
      </c>
      <c r="F69" s="8">
        <f t="shared" si="1"/>
        <v>1650</v>
      </c>
      <c r="G69" s="2" t="s">
        <v>83</v>
      </c>
    </row>
    <row r="70" spans="1:7" x14ac:dyDescent="0.25">
      <c r="A70" s="9">
        <v>61</v>
      </c>
      <c r="B70" s="4">
        <v>34312</v>
      </c>
      <c r="C70" s="4" t="s">
        <v>64</v>
      </c>
      <c r="D70" s="6">
        <v>2200</v>
      </c>
      <c r="E70" s="8">
        <f t="shared" si="0"/>
        <v>550</v>
      </c>
      <c r="F70" s="8">
        <f t="shared" si="1"/>
        <v>1650</v>
      </c>
      <c r="G70" s="2" t="s">
        <v>83</v>
      </c>
    </row>
    <row r="71" spans="1:7" x14ac:dyDescent="0.25">
      <c r="A71" s="9">
        <v>62</v>
      </c>
      <c r="B71" s="3">
        <v>3433</v>
      </c>
      <c r="C71" s="3" t="s">
        <v>65</v>
      </c>
      <c r="D71" s="5">
        <v>0</v>
      </c>
      <c r="E71" s="8">
        <f t="shared" si="0"/>
        <v>0</v>
      </c>
      <c r="F71" s="8">
        <f t="shared" si="1"/>
        <v>0</v>
      </c>
      <c r="G71" s="2" t="s">
        <v>83</v>
      </c>
    </row>
    <row r="72" spans="1:7" x14ac:dyDescent="0.25">
      <c r="A72" s="9">
        <v>63</v>
      </c>
      <c r="B72" s="4">
        <v>34333</v>
      </c>
      <c r="C72" s="4" t="s">
        <v>66</v>
      </c>
      <c r="D72" s="6">
        <v>0</v>
      </c>
      <c r="E72" s="8">
        <f t="shared" si="0"/>
        <v>0</v>
      </c>
      <c r="F72" s="8">
        <f t="shared" si="1"/>
        <v>0</v>
      </c>
      <c r="G72" s="2" t="s">
        <v>83</v>
      </c>
    </row>
    <row r="73" spans="1:7" x14ac:dyDescent="0.25">
      <c r="A73" s="9">
        <v>64</v>
      </c>
      <c r="B73" s="3">
        <v>3434</v>
      </c>
      <c r="C73" s="3" t="s">
        <v>62</v>
      </c>
      <c r="D73" s="5">
        <v>0</v>
      </c>
      <c r="E73" s="8">
        <f t="shared" si="0"/>
        <v>0</v>
      </c>
      <c r="F73" s="8">
        <f t="shared" si="1"/>
        <v>0</v>
      </c>
      <c r="G73" s="2" t="s">
        <v>83</v>
      </c>
    </row>
    <row r="74" spans="1:7" x14ac:dyDescent="0.25">
      <c r="A74" s="9">
        <v>65</v>
      </c>
      <c r="B74" s="4">
        <v>34349</v>
      </c>
      <c r="C74" s="4" t="s">
        <v>62</v>
      </c>
      <c r="D74" s="6">
        <v>0</v>
      </c>
      <c r="E74" s="8">
        <f t="shared" ref="E74:E85" si="2">D74*0.25</f>
        <v>0</v>
      </c>
      <c r="F74" s="8">
        <f t="shared" ref="F74:F85" si="3">D74-E74</f>
        <v>0</v>
      </c>
      <c r="G74" s="2" t="s">
        <v>83</v>
      </c>
    </row>
    <row r="75" spans="1:7" x14ac:dyDescent="0.25">
      <c r="E75" s="20"/>
      <c r="F75" s="20"/>
    </row>
    <row r="76" spans="1:7" x14ac:dyDescent="0.25">
      <c r="A76" s="10">
        <v>66</v>
      </c>
      <c r="B76" s="1">
        <v>42</v>
      </c>
      <c r="C76" s="1" t="s">
        <v>67</v>
      </c>
      <c r="D76" s="7">
        <v>12800</v>
      </c>
      <c r="E76" s="8">
        <f t="shared" si="2"/>
        <v>3200</v>
      </c>
      <c r="F76" s="8">
        <f t="shared" si="3"/>
        <v>9600</v>
      </c>
      <c r="G76" s="1" t="s">
        <v>83</v>
      </c>
    </row>
    <row r="77" spans="1:7" x14ac:dyDescent="0.25">
      <c r="A77" s="10">
        <v>67</v>
      </c>
      <c r="B77" s="1">
        <v>422</v>
      </c>
      <c r="C77" s="1" t="s">
        <v>68</v>
      </c>
      <c r="D77" s="7">
        <v>12800</v>
      </c>
      <c r="E77" s="8">
        <f t="shared" si="2"/>
        <v>3200</v>
      </c>
      <c r="F77" s="8">
        <f t="shared" si="3"/>
        <v>9600</v>
      </c>
      <c r="G77" s="1" t="s">
        <v>83</v>
      </c>
    </row>
    <row r="78" spans="1:7" x14ac:dyDescent="0.25">
      <c r="A78" s="10">
        <v>68</v>
      </c>
      <c r="B78" s="3">
        <v>4221</v>
      </c>
      <c r="C78" s="3" t="s">
        <v>69</v>
      </c>
      <c r="D78" s="5">
        <v>12800</v>
      </c>
      <c r="E78" s="8">
        <f t="shared" si="2"/>
        <v>3200</v>
      </c>
      <c r="F78" s="8">
        <f t="shared" si="3"/>
        <v>9600</v>
      </c>
      <c r="G78" s="1" t="s">
        <v>83</v>
      </c>
    </row>
    <row r="79" spans="1:7" x14ac:dyDescent="0.25">
      <c r="A79" s="10">
        <v>69</v>
      </c>
      <c r="B79" s="4">
        <v>42211</v>
      </c>
      <c r="C79" s="4" t="s">
        <v>70</v>
      </c>
      <c r="D79" s="6">
        <v>12800</v>
      </c>
      <c r="E79" s="8">
        <f t="shared" si="2"/>
        <v>3200</v>
      </c>
      <c r="F79" s="8">
        <f t="shared" si="3"/>
        <v>9600</v>
      </c>
      <c r="G79" s="1" t="s">
        <v>83</v>
      </c>
    </row>
    <row r="80" spans="1:7" x14ac:dyDescent="0.25">
      <c r="A80" s="10">
        <v>70</v>
      </c>
      <c r="B80" s="4">
        <v>42212</v>
      </c>
      <c r="C80" s="4" t="s">
        <v>71</v>
      </c>
      <c r="D80" s="6">
        <v>0</v>
      </c>
      <c r="E80" s="8">
        <f t="shared" si="2"/>
        <v>0</v>
      </c>
      <c r="F80" s="8">
        <f t="shared" si="3"/>
        <v>0</v>
      </c>
      <c r="G80" s="1" t="s">
        <v>83</v>
      </c>
    </row>
    <row r="81" spans="1:7" x14ac:dyDescent="0.25">
      <c r="A81" s="10">
        <v>71</v>
      </c>
      <c r="B81" s="3">
        <v>4226</v>
      </c>
      <c r="C81" s="3" t="s">
        <v>72</v>
      </c>
      <c r="D81" s="5">
        <v>0</v>
      </c>
      <c r="E81" s="8">
        <f t="shared" si="2"/>
        <v>0</v>
      </c>
      <c r="F81" s="8">
        <f t="shared" si="3"/>
        <v>0</v>
      </c>
      <c r="G81" s="1" t="s">
        <v>83</v>
      </c>
    </row>
    <row r="82" spans="1:7" x14ac:dyDescent="0.25">
      <c r="A82" s="10">
        <v>72</v>
      </c>
      <c r="B82" s="4">
        <v>42261</v>
      </c>
      <c r="C82" s="4" t="s">
        <v>73</v>
      </c>
      <c r="D82" s="6">
        <v>0</v>
      </c>
      <c r="E82" s="8">
        <f t="shared" si="2"/>
        <v>0</v>
      </c>
      <c r="F82" s="8">
        <f t="shared" si="3"/>
        <v>0</v>
      </c>
      <c r="G82" s="1" t="s">
        <v>83</v>
      </c>
    </row>
    <row r="83" spans="1:7" x14ac:dyDescent="0.25">
      <c r="A83" s="10">
        <v>73</v>
      </c>
      <c r="B83" s="1">
        <v>424</v>
      </c>
      <c r="C83" s="1" t="s">
        <v>74</v>
      </c>
      <c r="D83" s="7">
        <v>0</v>
      </c>
      <c r="E83" s="8">
        <f t="shared" si="2"/>
        <v>0</v>
      </c>
      <c r="F83" s="8">
        <f t="shared" si="3"/>
        <v>0</v>
      </c>
      <c r="G83" s="1" t="s">
        <v>83</v>
      </c>
    </row>
    <row r="84" spans="1:7" x14ac:dyDescent="0.25">
      <c r="A84" s="10">
        <v>74</v>
      </c>
      <c r="B84" s="3">
        <v>4241</v>
      </c>
      <c r="C84" s="3" t="s">
        <v>74</v>
      </c>
      <c r="D84" s="5">
        <v>0</v>
      </c>
      <c r="E84" s="8">
        <f t="shared" si="2"/>
        <v>0</v>
      </c>
      <c r="F84" s="8">
        <f t="shared" si="3"/>
        <v>0</v>
      </c>
      <c r="G84" s="1" t="s">
        <v>83</v>
      </c>
    </row>
    <row r="85" spans="1:7" x14ac:dyDescent="0.25">
      <c r="A85" s="10">
        <v>75</v>
      </c>
      <c r="B85" s="4">
        <v>42411</v>
      </c>
      <c r="C85" s="4" t="s">
        <v>75</v>
      </c>
      <c r="D85" s="6">
        <v>0</v>
      </c>
      <c r="E85" s="8">
        <f t="shared" si="2"/>
        <v>0</v>
      </c>
      <c r="F85" s="8">
        <f t="shared" si="3"/>
        <v>0</v>
      </c>
      <c r="G85" s="1" t="s">
        <v>83</v>
      </c>
    </row>
    <row r="88" spans="1:7" x14ac:dyDescent="0.25">
      <c r="C88" s="17" t="s">
        <v>76</v>
      </c>
      <c r="D88" s="18" t="s">
        <v>78</v>
      </c>
    </row>
    <row r="89" spans="1:7" x14ac:dyDescent="0.25">
      <c r="C89" t="s">
        <v>77</v>
      </c>
      <c r="D89" s="16" t="s">
        <v>79</v>
      </c>
    </row>
  </sheetData>
  <mergeCells count="2">
    <mergeCell ref="A5:G5"/>
    <mergeCell ref="A6:G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Deftones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Vedran</cp:lastModifiedBy>
  <cp:lastPrinted>2017-02-21T11:33:44Z</cp:lastPrinted>
  <dcterms:created xsi:type="dcterms:W3CDTF">2013-12-31T09:41:24Z</dcterms:created>
  <dcterms:modified xsi:type="dcterms:W3CDTF">2018-01-31T13:58:14Z</dcterms:modified>
</cp:coreProperties>
</file>