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600" windowHeight="1176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PRIHODA'!$A$1:$H$25</definedName>
  </definedNames>
  <calcPr calcId="145621"/>
</workbook>
</file>

<file path=xl/calcChain.xml><?xml version="1.0" encoding="utf-8"?>
<calcChain xmlns="http://schemas.openxmlformats.org/spreadsheetml/2006/main">
  <c r="C51" i="3" l="1"/>
  <c r="B24" i="2" l="1"/>
  <c r="B16" i="2"/>
  <c r="B8" i="2"/>
  <c r="L53" i="3"/>
  <c r="L55" i="3"/>
  <c r="L61" i="3"/>
  <c r="L64" i="3"/>
  <c r="L66" i="3"/>
  <c r="L68" i="3"/>
  <c r="L4" i="3"/>
  <c r="K10" i="3"/>
  <c r="L10" i="3" s="1"/>
  <c r="K11" i="3"/>
  <c r="L11" i="3" s="1"/>
  <c r="K12" i="3"/>
  <c r="L12" i="3" s="1"/>
  <c r="K13" i="3"/>
  <c r="L13" i="3" s="1"/>
  <c r="K15" i="3"/>
  <c r="L15" i="3" s="1"/>
  <c r="K16" i="3"/>
  <c r="L16" i="3" s="1"/>
  <c r="K19" i="3"/>
  <c r="L19" i="3" s="1"/>
  <c r="K22" i="3"/>
  <c r="L22" i="3" s="1"/>
  <c r="K23" i="3"/>
  <c r="L23" i="3" s="1"/>
  <c r="K24" i="3"/>
  <c r="L24" i="3" s="1"/>
  <c r="K25" i="3"/>
  <c r="L25" i="3" s="1"/>
  <c r="K26" i="3"/>
  <c r="L26" i="3" s="1"/>
  <c r="K28" i="3"/>
  <c r="L28" i="3" s="1"/>
  <c r="K30" i="3"/>
  <c r="L30" i="3" s="1"/>
  <c r="K32" i="3"/>
  <c r="L32" i="3" s="1"/>
  <c r="K33" i="3"/>
  <c r="L33" i="3" s="1"/>
  <c r="K34" i="3"/>
  <c r="L34" i="3" s="1"/>
  <c r="K35" i="3"/>
  <c r="L35" i="3" s="1"/>
  <c r="K36" i="3"/>
  <c r="L36" i="3" s="1"/>
  <c r="K37" i="3"/>
  <c r="L37" i="3" s="1"/>
  <c r="K38" i="3"/>
  <c r="L38" i="3" s="1"/>
  <c r="K39" i="3"/>
  <c r="L39" i="3" s="1"/>
  <c r="K40" i="3"/>
  <c r="L40" i="3" s="1"/>
  <c r="K41" i="3"/>
  <c r="L41" i="3" s="1"/>
  <c r="K42" i="3"/>
  <c r="L42" i="3" s="1"/>
  <c r="K43" i="3"/>
  <c r="L43" i="3" s="1"/>
  <c r="K44" i="3"/>
  <c r="L44" i="3" s="1"/>
  <c r="K45" i="3"/>
  <c r="L45" i="3" s="1"/>
  <c r="K46" i="3"/>
  <c r="L46" i="3" s="1"/>
  <c r="K47" i="3"/>
  <c r="L47" i="3" s="1"/>
  <c r="K49" i="3"/>
  <c r="L49" i="3" s="1"/>
  <c r="K50" i="3"/>
  <c r="L50" i="3" s="1"/>
  <c r="K52" i="3"/>
  <c r="L52" i="3" s="1"/>
  <c r="K53" i="3"/>
  <c r="K54" i="3"/>
  <c r="L54" i="3" s="1"/>
  <c r="K55" i="3"/>
  <c r="K60" i="3"/>
  <c r="L60" i="3" s="1"/>
  <c r="K61" i="3"/>
  <c r="K62" i="3"/>
  <c r="L62" i="3" s="1"/>
  <c r="K64" i="3"/>
  <c r="K65" i="3"/>
  <c r="L65" i="3" s="1"/>
  <c r="K66" i="3"/>
  <c r="K67" i="3"/>
  <c r="L67" i="3" s="1"/>
  <c r="K68" i="3"/>
  <c r="D4" i="3"/>
  <c r="D18" i="3"/>
  <c r="D31" i="3"/>
  <c r="C31" i="3"/>
  <c r="K31" i="3" s="1"/>
  <c r="L31" i="3" s="1"/>
  <c r="D22" i="3"/>
  <c r="C22" i="3"/>
  <c r="G10" i="3"/>
  <c r="G11" i="3"/>
  <c r="G12" i="3"/>
  <c r="G13" i="3"/>
  <c r="G15" i="3"/>
  <c r="G16" i="3"/>
  <c r="C14" i="3"/>
  <c r="G14" i="3" s="1"/>
  <c r="D28" i="3"/>
  <c r="D27" i="3" s="1"/>
  <c r="C59" i="3"/>
  <c r="C58" i="3" s="1"/>
  <c r="C57" i="3" s="1"/>
  <c r="C56" i="3" s="1"/>
  <c r="K56" i="3" s="1"/>
  <c r="L56" i="3" s="1"/>
  <c r="C48" i="3"/>
  <c r="C18" i="3" s="1"/>
  <c r="K18" i="3" s="1"/>
  <c r="L18" i="3" s="1"/>
  <c r="C29" i="3"/>
  <c r="C27" i="3" s="1"/>
  <c r="K27" i="3" s="1"/>
  <c r="L27" i="3" s="1"/>
  <c r="G12" i="1"/>
  <c r="G22" i="1" s="1"/>
  <c r="H12" i="1"/>
  <c r="F12" i="1"/>
  <c r="C24" i="2"/>
  <c r="D24" i="2"/>
  <c r="F24" i="2"/>
  <c r="C16" i="2"/>
  <c r="D16" i="2"/>
  <c r="F16" i="2"/>
  <c r="C8" i="2"/>
  <c r="D8" i="2"/>
  <c r="F8" i="2"/>
  <c r="F22" i="1"/>
  <c r="H22" i="1"/>
  <c r="K58" i="3" l="1"/>
  <c r="L58" i="3" s="1"/>
  <c r="K14" i="3"/>
  <c r="L14" i="3" s="1"/>
  <c r="K59" i="3"/>
  <c r="L59" i="3" s="1"/>
  <c r="K57" i="3"/>
  <c r="L57" i="3" s="1"/>
  <c r="K29" i="3"/>
  <c r="L29" i="3" s="1"/>
  <c r="K48" i="3"/>
  <c r="L48" i="3" s="1"/>
  <c r="K51" i="3"/>
  <c r="L51" i="3" s="1"/>
  <c r="B17" i="2"/>
  <c r="B25" i="2"/>
  <c r="B9" i="2"/>
  <c r="D21" i="3"/>
  <c r="D20" i="3" s="1"/>
  <c r="C21" i="3"/>
  <c r="C9" i="3"/>
  <c r="K9" i="3" s="1"/>
  <c r="L9" i="3" s="1"/>
  <c r="C20" i="3" l="1"/>
  <c r="K20" i="3" s="1"/>
  <c r="L20" i="3" s="1"/>
  <c r="K21" i="3"/>
  <c r="L21" i="3" s="1"/>
  <c r="G9" i="3"/>
  <c r="C8" i="3"/>
  <c r="K8" i="3" s="1"/>
  <c r="L8" i="3" s="1"/>
  <c r="G8" i="3" l="1"/>
  <c r="C7" i="3"/>
  <c r="K7" i="3" s="1"/>
  <c r="L7" i="3" s="1"/>
  <c r="G7" i="3" l="1"/>
  <c r="C6" i="3"/>
  <c r="K6" i="3" s="1"/>
  <c r="L6" i="3" s="1"/>
  <c r="C4" i="3" l="1"/>
  <c r="G6" i="3"/>
</calcChain>
</file>

<file path=xl/sharedStrings.xml><?xml version="1.0" encoding="utf-8"?>
<sst xmlns="http://schemas.openxmlformats.org/spreadsheetml/2006/main" count="146" uniqueCount="101">
  <si>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</si>
  <si>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</si>
  <si>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</si>
  <si>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</si>
  <si>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</si>
  <si>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</si>
  <si>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</si>
  <si>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</si>
  <si>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</si>
  <si>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</si>
  <si>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</si>
  <si>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</si>
  <si>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</si>
  <si>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</si>
  <si>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</si>
  <si>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</si>
  <si>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</si>
  <si>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</si>
  <si>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</si>
  <si>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</si>
  <si>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</si>
  <si>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</si>
  <si>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</si>
  <si>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</si>
  <si>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</si>
  <si>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</si>
  <si>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</si>
  <si>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</si>
  <si>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</si>
  <si>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</si>
  <si>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</si>
  <si>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</si>
  <si>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</si>
  <si>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</si>
  <si>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</si>
  <si>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</si>
  <si>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</si>
  <si>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</si>
  <si>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</si>
  <si>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</si>
  <si>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</si>
  <si>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</si>
  <si>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</si>
  <si>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</si>
  <si>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</si>
  <si>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</si>
  <si>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</si>
  <si>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</si>
  <si>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</si>
  <si>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</si>
  <si>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</si>
  <si>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PRIJEDLOG FINANCIJSKOG PLANA Zrakoplovna tehnička škola Rudolfa Perešina  ZA 2017. I                                                                                                                                                PROJEKCIJA PLANA ZA  2018. I 2019. GODINU</t>
  </si>
  <si>
    <t>Program 1004 Plaće zaposlenika</t>
  </si>
  <si>
    <t>A 100001</t>
  </si>
  <si>
    <t>Administrativno, tehničko i stručno 
osoblje</t>
  </si>
  <si>
    <t>Plaće ( Bruto )</t>
  </si>
  <si>
    <t>Plaće za redovan rad</t>
  </si>
  <si>
    <t>Dop. Za obvezno zdravstveno osig.</t>
  </si>
  <si>
    <t>Dop. Za obvezno osig u slučaju nezap.</t>
  </si>
  <si>
    <t>Program 1003 Minimalni standard u srednjem školstvu i učeničkom domu - materijalni i financijski rashodi</t>
  </si>
  <si>
    <t>Službena putovanja</t>
  </si>
  <si>
    <t>Naknada za prijevoz djelatnika</t>
  </si>
  <si>
    <t>Stručna usavršavanja</t>
  </si>
  <si>
    <t>Ostale naknade zaposlenima</t>
  </si>
  <si>
    <t>Uredski materijal</t>
  </si>
  <si>
    <t>Energija</t>
  </si>
  <si>
    <t>Sitan inventar</t>
  </si>
  <si>
    <t>Usluge telefona,pošte</t>
  </si>
  <si>
    <t>Komunalne usluge</t>
  </si>
  <si>
    <t>Zakupnine i najamnine</t>
  </si>
  <si>
    <t>Zdravstvene usluge</t>
  </si>
  <si>
    <t>Intelektualne usluge</t>
  </si>
  <si>
    <t>Računalne usluge</t>
  </si>
  <si>
    <t>Ostale usluge</t>
  </si>
  <si>
    <t>Reprezentacija</t>
  </si>
  <si>
    <t>Članarine</t>
  </si>
  <si>
    <t>Pristojbe i naknade</t>
  </si>
  <si>
    <t>Financijski rashodi</t>
  </si>
  <si>
    <t>Bankarske usluge i usluge platnog prometa</t>
  </si>
  <si>
    <t>Ostali nespomenuti financijski rashodi</t>
  </si>
  <si>
    <t xml:space="preserve">Aktivnost A100002 Tekuće investicijsko održavanje </t>
  </si>
  <si>
    <t xml:space="preserve">Materijal i dijel. za tek.i inv. održavanje </t>
  </si>
  <si>
    <t>Usluge tekućeg i investicijskog održavanja</t>
  </si>
  <si>
    <t>Intelektualne i osobne usluge</t>
  </si>
  <si>
    <t>Program 1001 Pojačani standard u školstvu</t>
  </si>
  <si>
    <t>Tekući projekt T100003 Natjecanja</t>
  </si>
  <si>
    <t>Rashodi poslovanja</t>
  </si>
  <si>
    <t>Marterijalni rashodi</t>
  </si>
  <si>
    <t>Naknade članovima povjerenstava</t>
  </si>
  <si>
    <t>Ostali nespomenuti troškovi poslovanja</t>
  </si>
  <si>
    <t>Program 1002 Kapitalno ulaganje</t>
  </si>
  <si>
    <t>Tekući projekt  T100001 Oprema škola</t>
  </si>
  <si>
    <t>Rashodi za nabavu proizvedene dugotrajne imovine</t>
  </si>
  <si>
    <t>Dodatna ulaganja</t>
  </si>
  <si>
    <t>A100001</t>
  </si>
  <si>
    <t>Uredska oprema i namještaj</t>
  </si>
  <si>
    <t>Pomoći-
državni proračun</t>
  </si>
  <si>
    <t>Zrakoplovna tehnička škola Rudolfa Perešina 58744487630</t>
  </si>
  <si>
    <t>6362 - Pomoći proračunskim korisnicima iz proračuna koji im nije nadležan - Državni proračun</t>
  </si>
  <si>
    <t>6615 - Prihodi od prodaje proizvoda i usluga</t>
  </si>
  <si>
    <t>6711-Županijski proračun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</si>
</sst>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i/>
      <sz val="10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/>
  </cellStyleXfs>
  <cellXfs count="145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3" xfId="0" applyNumberFormat="1" applyFont="1" applyFill="1" applyBorder="1" applyAlignment="1" applyProtection="1">
      <alignment horizontal="center" vertical="center" wrapText="1"/>
    </xf>
    <xf numFmtId="0" fontId="24" fillId="18" borderId="14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8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13" xfId="0" quotePrefix="1" applyFont="1" applyBorder="1" applyAlignment="1">
      <alignment horizontal="left" vertical="center" wrapText="1"/>
    </xf>
    <xf numFmtId="0" fontId="27" fillId="0" borderId="13" xfId="0" quotePrefix="1" applyFont="1" applyBorder="1" applyAlignment="1">
      <alignment horizontal="center" vertical="center" wrapText="1"/>
    </xf>
    <xf numFmtId="0" fontId="24" fillId="0" borderId="13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22" xfId="0" quotePrefix="1" applyFont="1" applyBorder="1" applyAlignment="1">
      <alignment horizontal="left" wrapText="1"/>
    </xf>
    <xf numFmtId="0" fontId="31" fillId="0" borderId="13" xfId="0" quotePrefix="1" applyFont="1" applyBorder="1" applyAlignment="1">
      <alignment horizontal="left" wrapText="1"/>
    </xf>
    <xf numFmtId="0" fontId="31" fillId="0" borderId="13" xfId="0" quotePrefix="1" applyFont="1" applyBorder="1" applyAlignment="1">
      <alignment horizontal="center" wrapText="1"/>
    </xf>
    <xf numFmtId="0" fontId="31" fillId="0" borderId="13" xfId="0" quotePrefix="1" applyNumberFormat="1" applyFont="1" applyFill="1" applyBorder="1" applyAlignment="1" applyProtection="1">
      <alignment horizontal="left"/>
    </xf>
    <xf numFmtId="0" fontId="24" fillId="0" borderId="14" xfId="0" applyNumberFormat="1" applyFont="1" applyFill="1" applyBorder="1" applyAlignment="1" applyProtection="1">
      <alignment horizontal="center" wrapText="1"/>
    </xf>
    <xf numFmtId="0" fontId="24" fillId="0" borderId="14" xfId="0" applyNumberFormat="1" applyFont="1" applyFill="1" applyBorder="1" applyAlignment="1" applyProtection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8" fillId="0" borderId="13" xfId="0" applyNumberFormat="1" applyFont="1" applyFill="1" applyBorder="1" applyAlignment="1" applyProtection="1"/>
    <xf numFmtId="3" fontId="31" fillId="0" borderId="14" xfId="0" applyNumberFormat="1" applyFont="1" applyBorder="1" applyAlignment="1">
      <alignment horizontal="right"/>
    </xf>
    <xf numFmtId="3" fontId="31" fillId="0" borderId="14" xfId="0" applyNumberFormat="1" applyFont="1" applyFill="1" applyBorder="1" applyAlignment="1" applyProtection="1">
      <alignment horizontal="right" wrapText="1"/>
    </xf>
    <xf numFmtId="0" fontId="33" fillId="0" borderId="13" xfId="0" applyNumberFormat="1" applyFont="1" applyFill="1" applyBorder="1" applyAlignment="1" applyProtection="1">
      <alignment wrapText="1"/>
    </xf>
    <xf numFmtId="3" fontId="31" fillId="0" borderId="22" xfId="0" applyNumberFormat="1" applyFont="1" applyBorder="1" applyAlignment="1">
      <alignment horizontal="right"/>
    </xf>
    <xf numFmtId="0" fontId="31" fillId="0" borderId="13" xfId="0" quotePrefix="1" applyFont="1" applyBorder="1" applyAlignment="1">
      <alignment horizontal="left"/>
    </xf>
    <xf numFmtId="0" fontId="31" fillId="0" borderId="13" xfId="0" applyNumberFormat="1" applyFont="1" applyFill="1" applyBorder="1" applyAlignment="1" applyProtection="1">
      <alignment wrapText="1"/>
    </xf>
    <xf numFmtId="0" fontId="33" fillId="0" borderId="13" xfId="0" applyNumberFormat="1" applyFont="1" applyFill="1" applyBorder="1" applyAlignment="1" applyProtection="1">
      <alignment horizontal="center" wrapText="1"/>
    </xf>
    <xf numFmtId="0" fontId="32" fillId="0" borderId="14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4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2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23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/>
    <xf numFmtId="0" fontId="24" fillId="0" borderId="14" xfId="42" applyNumberFormat="1" applyFont="1" applyFill="1" applyBorder="1" applyAlignment="1" applyProtection="1">
      <alignment horizontal="center"/>
    </xf>
    <xf numFmtId="0" fontId="24" fillId="0" borderId="14" xfId="42" applyNumberFormat="1" applyFont="1" applyFill="1" applyBorder="1" applyAlignment="1" applyProtection="1">
      <alignment wrapText="1"/>
    </xf>
    <xf numFmtId="0" fontId="22" fillId="0" borderId="14" xfId="42" applyNumberFormat="1" applyFont="1" applyFill="1" applyBorder="1" applyAlignment="1" applyProtection="1">
      <alignment horizontal="center"/>
    </xf>
    <xf numFmtId="0" fontId="22" fillId="0" borderId="14" xfId="42" applyNumberFormat="1" applyFont="1" applyFill="1" applyBorder="1" applyAlignment="1" applyProtection="1">
      <alignment wrapText="1"/>
    </xf>
    <xf numFmtId="0" fontId="19" fillId="20" borderId="14" xfId="0" applyNumberFormat="1" applyFont="1" applyFill="1" applyBorder="1" applyAlignment="1" applyProtection="1"/>
    <xf numFmtId="2" fontId="22" fillId="0" borderId="0" xfId="0" applyNumberFormat="1" applyFont="1" applyFill="1" applyBorder="1" applyAlignment="1" applyProtection="1"/>
    <xf numFmtId="2" fontId="24" fillId="0" borderId="14" xfId="0" applyNumberFormat="1" applyFont="1" applyFill="1" applyBorder="1" applyAlignment="1" applyProtection="1"/>
    <xf numFmtId="0" fontId="24" fillId="0" borderId="14" xfId="0" applyNumberFormat="1" applyFont="1" applyFill="1" applyBorder="1" applyAlignment="1" applyProtection="1">
      <alignment horizontal="left"/>
    </xf>
    <xf numFmtId="0" fontId="24" fillId="0" borderId="14" xfId="0" applyNumberFormat="1" applyFont="1" applyFill="1" applyBorder="1" applyAlignment="1" applyProtection="1">
      <alignment wrapText="1"/>
    </xf>
    <xf numFmtId="0" fontId="24" fillId="0" borderId="14" xfId="0" applyNumberFormat="1" applyFont="1" applyFill="1" applyBorder="1" applyAlignment="1" applyProtection="1">
      <alignment horizontal="center"/>
    </xf>
    <xf numFmtId="0" fontId="22" fillId="0" borderId="14" xfId="0" applyNumberFormat="1" applyFont="1" applyFill="1" applyBorder="1" applyAlignment="1" applyProtection="1">
      <alignment horizontal="center"/>
    </xf>
    <xf numFmtId="0" fontId="22" fillId="0" borderId="14" xfId="0" applyNumberFormat="1" applyFont="1" applyFill="1" applyBorder="1" applyAlignment="1" applyProtection="1">
      <alignment wrapText="1"/>
    </xf>
    <xf numFmtId="2" fontId="22" fillId="0" borderId="14" xfId="0" applyNumberFormat="1" applyFont="1" applyFill="1" applyBorder="1" applyAlignment="1" applyProtection="1"/>
    <xf numFmtId="0" fontId="19" fillId="20" borderId="14" xfId="0" applyNumberFormat="1" applyFont="1" applyFill="1" applyBorder="1" applyAlignment="1" applyProtection="1">
      <alignment horizontal="center"/>
    </xf>
    <xf numFmtId="0" fontId="19" fillId="20" borderId="14" xfId="0" applyNumberFormat="1" applyFont="1" applyFill="1" applyBorder="1" applyAlignment="1" applyProtection="1">
      <alignment wrapText="1"/>
    </xf>
    <xf numFmtId="0" fontId="18" fillId="20" borderId="14" xfId="0" applyNumberFormat="1" applyFont="1" applyFill="1" applyBorder="1" applyAlignment="1" applyProtection="1">
      <alignment horizontal="center"/>
    </xf>
    <xf numFmtId="0" fontId="18" fillId="20" borderId="14" xfId="0" applyNumberFormat="1" applyFont="1" applyFill="1" applyBorder="1" applyAlignment="1" applyProtection="1">
      <alignment wrapText="1"/>
    </xf>
    <xf numFmtId="0" fontId="18" fillId="20" borderId="14" xfId="0" applyNumberFormat="1" applyFont="1" applyFill="1" applyBorder="1" applyAlignment="1" applyProtection="1">
      <alignment horizontal="left" wrapText="1"/>
    </xf>
    <xf numFmtId="0" fontId="38" fillId="20" borderId="14" xfId="0" applyNumberFormat="1" applyFont="1" applyFill="1" applyBorder="1" applyAlignment="1" applyProtection="1">
      <alignment horizontal="center"/>
    </xf>
    <xf numFmtId="0" fontId="36" fillId="0" borderId="14" xfId="0" applyNumberFormat="1" applyFont="1" applyFill="1" applyBorder="1" applyAlignment="1" applyProtection="1">
      <alignment wrapText="1"/>
    </xf>
    <xf numFmtId="0" fontId="23" fillId="18" borderId="22" xfId="0" applyNumberFormat="1" applyFont="1" applyFill="1" applyBorder="1" applyAlignment="1" applyProtection="1">
      <alignment horizontal="center" vertical="center" wrapText="1"/>
    </xf>
    <xf numFmtId="0" fontId="24" fillId="0" borderId="15" xfId="0" applyNumberFormat="1" applyFont="1" applyFill="1" applyBorder="1" applyAlignment="1" applyProtection="1">
      <alignment horizontal="center"/>
    </xf>
    <xf numFmtId="0" fontId="24" fillId="0" borderId="16" xfId="0" applyNumberFormat="1" applyFont="1" applyFill="1" applyBorder="1" applyAlignment="1" applyProtection="1">
      <alignment horizontal="center"/>
    </xf>
    <xf numFmtId="0" fontId="24" fillId="0" borderId="25" xfId="0" applyNumberFormat="1" applyFont="1" applyFill="1" applyBorder="1" applyAlignment="1" applyProtection="1">
      <alignment horizontal="center"/>
    </xf>
    <xf numFmtId="1" fontId="18" fillId="0" borderId="26" xfId="0" applyNumberFormat="1" applyFont="1" applyBorder="1" applyAlignment="1">
      <alignment horizontal="left" wrapText="1"/>
    </xf>
    <xf numFmtId="0" fontId="19" fillId="0" borderId="27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3" fontId="18" fillId="0" borderId="23" xfId="0" applyNumberFormat="1" applyFont="1" applyBorder="1"/>
    <xf numFmtId="3" fontId="18" fillId="0" borderId="17" xfId="0" applyNumberFormat="1" applyFont="1" applyBorder="1"/>
    <xf numFmtId="3" fontId="18" fillId="0" borderId="28" xfId="0" applyNumberFormat="1" applyFont="1" applyBorder="1"/>
    <xf numFmtId="3" fontId="18" fillId="0" borderId="29" xfId="0" applyNumberFormat="1" applyFont="1" applyBorder="1"/>
    <xf numFmtId="3" fontId="18" fillId="0" borderId="14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/>
    <xf numFmtId="3" fontId="18" fillId="0" borderId="14" xfId="0" applyNumberFormat="1" applyFont="1" applyBorder="1" applyAlignment="1">
      <alignment horizont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4" fillId="0" borderId="22" xfId="0" quotePrefix="1" applyNumberFormat="1" applyFont="1" applyFill="1" applyBorder="1" applyAlignment="1" applyProtection="1">
      <alignment horizontal="left" wrapText="1"/>
    </xf>
    <xf numFmtId="0" fontId="35" fillId="0" borderId="13" xfId="0" applyNumberFormat="1" applyFont="1" applyFill="1" applyBorder="1" applyAlignment="1" applyProtection="1">
      <alignment wrapText="1"/>
    </xf>
    <xf numFmtId="0" fontId="34" fillId="0" borderId="22" xfId="0" applyNumberFormat="1" applyFont="1" applyFill="1" applyBorder="1" applyAlignment="1" applyProtection="1">
      <alignment horizontal="left" wrapText="1"/>
    </xf>
    <xf numFmtId="0" fontId="31" fillId="0" borderId="22" xfId="0" applyNumberFormat="1" applyFont="1" applyFill="1" applyBorder="1" applyAlignment="1" applyProtection="1">
      <alignment horizontal="left" wrapText="1"/>
    </xf>
    <xf numFmtId="0" fontId="33" fillId="0" borderId="13" xfId="0" applyNumberFormat="1" applyFont="1" applyFill="1" applyBorder="1" applyAlignment="1" applyProtection="1">
      <alignment wrapText="1"/>
    </xf>
    <xf numFmtId="0" fontId="22" fillId="0" borderId="13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4" fillId="0" borderId="22" xfId="0" quotePrefix="1" applyFont="1" applyBorder="1" applyAlignment="1">
      <alignment horizontal="left"/>
    </xf>
    <xf numFmtId="0" fontId="18" fillId="0" borderId="13" xfId="0" applyNumberFormat="1" applyFont="1" applyFill="1" applyBorder="1" applyAlignment="1" applyProtection="1">
      <alignment wrapText="1"/>
    </xf>
    <xf numFmtId="0" fontId="25" fillId="0" borderId="24" xfId="0" quotePrefix="1" applyNumberFormat="1" applyFont="1" applyFill="1" applyBorder="1" applyAlignment="1" applyProtection="1">
      <alignment horizontal="left" wrapText="1"/>
    </xf>
    <xf numFmtId="0" fontId="32" fillId="0" borderId="24" xfId="0" applyNumberFormat="1" applyFont="1" applyFill="1" applyBorder="1" applyAlignment="1" applyProtection="1">
      <alignment wrapText="1"/>
    </xf>
    <xf numFmtId="0" fontId="34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/>
    </xf>
    <xf numFmtId="3" fontId="19" fillId="0" borderId="20" xfId="0" applyNumberFormat="1" applyFont="1" applyBorder="1" applyAlignment="1">
      <alignment horizontal="center"/>
    </xf>
    <xf numFmtId="3" fontId="19" fillId="0" borderId="21" xfId="0" applyNumberFormat="1" applyFont="1" applyBorder="1" applyAlignment="1">
      <alignment horizontal="center"/>
    </xf>
    <xf numFmtId="0" fontId="19" fillId="20" borderId="14" xfId="0" applyNumberFormat="1" applyFont="1" applyFill="1" applyBorder="1" applyAlignment="1" applyProtection="1">
      <alignment horizontal="left"/>
    </xf>
    <xf numFmtId="0" fontId="25" fillId="0" borderId="24" xfId="0" applyNumberFormat="1" applyFont="1" applyFill="1" applyBorder="1" applyAlignment="1" applyProtection="1">
      <alignment horizontal="center" vertical="center"/>
    </xf>
    <xf numFmtId="0" fontId="24" fillId="0" borderId="14" xfId="0" applyNumberFormat="1" applyFont="1" applyFill="1" applyBorder="1" applyAlignment="1" applyProtection="1">
      <alignment horizontal="left" wrapText="1"/>
    </xf>
    <xf numFmtId="0" fontId="19" fillId="20" borderId="14" xfId="0" applyNumberFormat="1" applyFont="1" applyFill="1" applyBorder="1" applyAlignment="1" applyProtection="1">
      <alignment horizontal="left" wrapText="1"/>
    </xf>
    <xf numFmtId="0" fontId="24" fillId="0" borderId="14" xfId="42" applyNumberFormat="1" applyFont="1" applyFill="1" applyBorder="1" applyAlignment="1" applyProtection="1">
      <alignment horizontal="left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te" xfId="37"/>
    <cellStyle name="Obično 2" xfId="42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141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10</xdr:row>
      <xdr:rowOff>19050</xdr:rowOff>
    </xdr:from>
    <xdr:to>
      <xdr:col>1</xdr:col>
      <xdr:colOff>0</xdr:colOff>
      <xdr:row>12</xdr:row>
      <xdr:rowOff>0</xdr:rowOff>
    </xdr:to>
    <xdr:sp macro="" textlink="">
      <xdr:nvSpPr>
        <xdr:cNvPr id="2142" name="Line 1"/>
        <xdr:cNvSpPr>
          <a:spLocks noChangeShapeType="1"/>
        </xdr:cNvSpPr>
      </xdr:nvSpPr>
      <xdr:spPr bwMode="auto">
        <a:xfrm>
          <a:off x="19050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10</xdr:row>
      <xdr:rowOff>19050</xdr:rowOff>
    </xdr:from>
    <xdr:to>
      <xdr:col>0</xdr:col>
      <xdr:colOff>1057275</xdr:colOff>
      <xdr:row>12</xdr:row>
      <xdr:rowOff>0</xdr:rowOff>
    </xdr:to>
    <xdr:sp macro="" textlink="">
      <xdr:nvSpPr>
        <xdr:cNvPr id="2143" name="Line 2"/>
        <xdr:cNvSpPr>
          <a:spLocks noChangeShapeType="1"/>
        </xdr:cNvSpPr>
      </xdr:nvSpPr>
      <xdr:spPr bwMode="auto">
        <a:xfrm>
          <a:off x="9525" y="435292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19050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 macro="" textlink="">
      <xdr:nvSpPr>
        <xdr:cNvPr id="2145" name="Line 2"/>
        <xdr:cNvSpPr>
          <a:spLocks noChangeShapeType="1"/>
        </xdr:cNvSpPr>
      </xdr:nvSpPr>
      <xdr:spPr bwMode="auto">
        <a:xfrm>
          <a:off x="9525" y="81819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I12" sqref="I12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9" customWidth="1"/>
    <col min="5" max="5" width="44.7109375" style="3" customWidth="1"/>
    <col min="6" max="6" width="15.140625" style="3" bestFit="1" customWidth="1"/>
    <col min="7" max="7" width="17.28515625" style="3" customWidth="1"/>
    <col min="8" max="8" width="16.7109375" style="3" customWidth="1"/>
    <col min="9" max="16384" width="11.42578125" style="3"/>
  </cols>
  <sheetData>
    <row r="1" spans="1:9" ht="48" customHeight="1" x14ac:dyDescent="0.2">
      <c r="A1" s="118" t="s">
        <v>51</v>
      </c>
      <c r="B1" s="118"/>
      <c r="C1" s="118"/>
      <c r="D1" s="118"/>
      <c r="E1" s="118"/>
      <c r="F1" s="118"/>
      <c r="G1" s="118"/>
      <c r="H1" s="118"/>
    </row>
    <row r="2" spans="1:9" s="49" customFormat="1" ht="26.25" customHeight="1" x14ac:dyDescent="0.2">
      <c r="A2" s="118" t="s">
        <v>34</v>
      </c>
      <c r="B2" s="118"/>
      <c r="C2" s="118"/>
      <c r="D2" s="118"/>
      <c r="E2" s="118"/>
      <c r="F2" s="118"/>
      <c r="G2" s="129"/>
      <c r="H2" s="129"/>
    </row>
    <row r="3" spans="1:9" ht="25.5" customHeight="1" x14ac:dyDescent="0.2">
      <c r="A3" s="118"/>
      <c r="B3" s="118"/>
      <c r="C3" s="118"/>
      <c r="D3" s="118"/>
      <c r="E3" s="118"/>
      <c r="F3" s="118"/>
      <c r="G3" s="118"/>
      <c r="H3" s="120"/>
    </row>
    <row r="4" spans="1:9" ht="9" customHeight="1" x14ac:dyDescent="0.25">
      <c r="A4" s="50"/>
      <c r="B4" s="51"/>
      <c r="C4" s="51"/>
      <c r="D4" s="51"/>
      <c r="E4" s="51"/>
    </row>
    <row r="5" spans="1:9" ht="27.75" customHeight="1" x14ac:dyDescent="0.25">
      <c r="A5" s="52"/>
      <c r="B5" s="53"/>
      <c r="C5" s="53"/>
      <c r="D5" s="54"/>
      <c r="E5" s="55"/>
      <c r="F5" s="56" t="s">
        <v>44</v>
      </c>
      <c r="G5" s="56" t="s">
        <v>45</v>
      </c>
      <c r="H5" s="57" t="s">
        <v>46</v>
      </c>
      <c r="I5" s="58"/>
    </row>
    <row r="6" spans="1:9" ht="27.75" customHeight="1" x14ac:dyDescent="0.25">
      <c r="A6" s="123" t="s">
        <v>35</v>
      </c>
      <c r="B6" s="122"/>
      <c r="C6" s="122"/>
      <c r="D6" s="122"/>
      <c r="E6" s="128"/>
      <c r="F6" s="56">
        <v>4200094</v>
      </c>
      <c r="G6" s="56">
        <v>4200094</v>
      </c>
      <c r="H6" s="57">
        <v>4200094</v>
      </c>
      <c r="I6" s="79"/>
    </row>
    <row r="7" spans="1:9" ht="22.5" customHeight="1" x14ac:dyDescent="0.25">
      <c r="A7" s="123" t="s">
        <v>0</v>
      </c>
      <c r="B7" s="122"/>
      <c r="C7" s="122"/>
      <c r="D7" s="122"/>
      <c r="E7" s="128"/>
      <c r="F7" s="60">
        <v>4200094</v>
      </c>
      <c r="G7" s="60">
        <v>4200094</v>
      </c>
      <c r="H7" s="60">
        <v>4200094</v>
      </c>
    </row>
    <row r="8" spans="1:9" ht="22.5" customHeight="1" x14ac:dyDescent="0.25">
      <c r="A8" s="130" t="s">
        <v>37</v>
      </c>
      <c r="B8" s="128"/>
      <c r="C8" s="128"/>
      <c r="D8" s="128"/>
      <c r="E8" s="128"/>
      <c r="F8" s="60">
        <v>0</v>
      </c>
      <c r="G8" s="60">
        <v>0</v>
      </c>
      <c r="H8" s="60">
        <v>0</v>
      </c>
    </row>
    <row r="9" spans="1:9" ht="22.5" customHeight="1" x14ac:dyDescent="0.25">
      <c r="A9" s="80" t="s">
        <v>36</v>
      </c>
      <c r="B9" s="59"/>
      <c r="C9" s="59"/>
      <c r="D9" s="59"/>
      <c r="E9" s="59"/>
      <c r="F9" s="60">
        <v>4200094</v>
      </c>
      <c r="G9" s="60">
        <v>4200094</v>
      </c>
      <c r="H9" s="60">
        <v>4200094</v>
      </c>
    </row>
    <row r="10" spans="1:9" ht="22.5" customHeight="1" x14ac:dyDescent="0.25">
      <c r="A10" s="121" t="s">
        <v>1</v>
      </c>
      <c r="B10" s="122"/>
      <c r="C10" s="122"/>
      <c r="D10" s="122"/>
      <c r="E10" s="131"/>
      <c r="F10" s="61">
        <v>4200094</v>
      </c>
      <c r="G10" s="61">
        <v>4200094</v>
      </c>
      <c r="H10" s="61">
        <v>4200094</v>
      </c>
    </row>
    <row r="11" spans="1:9" ht="22.5" customHeight="1" x14ac:dyDescent="0.25">
      <c r="A11" s="130" t="s">
        <v>2</v>
      </c>
      <c r="B11" s="128"/>
      <c r="C11" s="128"/>
      <c r="D11" s="128"/>
      <c r="E11" s="128"/>
      <c r="F11" s="61">
        <v>0</v>
      </c>
      <c r="G11" s="61">
        <v>0</v>
      </c>
      <c r="H11" s="61">
        <v>0</v>
      </c>
    </row>
    <row r="12" spans="1:9" ht="22.5" customHeight="1" x14ac:dyDescent="0.25">
      <c r="A12" s="121" t="s">
        <v>3</v>
      </c>
      <c r="B12" s="122"/>
      <c r="C12" s="122"/>
      <c r="D12" s="122"/>
      <c r="E12" s="122"/>
      <c r="F12" s="61">
        <f>+F6-F9</f>
        <v>0</v>
      </c>
      <c r="G12" s="61">
        <f>+G6-G9</f>
        <v>0</v>
      </c>
      <c r="H12" s="61">
        <f>+H6-H9</f>
        <v>0</v>
      </c>
    </row>
    <row r="13" spans="1:9" ht="25.5" customHeight="1" x14ac:dyDescent="0.2">
      <c r="A13" s="118"/>
      <c r="B13" s="119"/>
      <c r="C13" s="119"/>
      <c r="D13" s="119"/>
      <c r="E13" s="119"/>
      <c r="F13" s="120"/>
      <c r="G13" s="120"/>
      <c r="H13" s="120"/>
    </row>
    <row r="14" spans="1:9" ht="27.75" customHeight="1" x14ac:dyDescent="0.25">
      <c r="A14" s="52"/>
      <c r="B14" s="53"/>
      <c r="C14" s="53"/>
      <c r="D14" s="54"/>
      <c r="E14" s="55"/>
      <c r="F14" s="56" t="s">
        <v>44</v>
      </c>
      <c r="G14" s="56" t="s">
        <v>45</v>
      </c>
      <c r="H14" s="57" t="s">
        <v>46</v>
      </c>
    </row>
    <row r="15" spans="1:9" ht="22.5" customHeight="1" x14ac:dyDescent="0.25">
      <c r="A15" s="124" t="s">
        <v>4</v>
      </c>
      <c r="B15" s="125"/>
      <c r="C15" s="125"/>
      <c r="D15" s="125"/>
      <c r="E15" s="126"/>
      <c r="F15" s="63">
        <v>0</v>
      </c>
      <c r="G15" s="63">
        <v>0</v>
      </c>
      <c r="H15" s="61">
        <v>0</v>
      </c>
    </row>
    <row r="16" spans="1:9" s="44" customFormat="1" ht="25.5" customHeight="1" x14ac:dyDescent="0.25">
      <c r="A16" s="127"/>
      <c r="B16" s="119"/>
      <c r="C16" s="119"/>
      <c r="D16" s="119"/>
      <c r="E16" s="119"/>
      <c r="F16" s="120"/>
      <c r="G16" s="120"/>
      <c r="H16" s="120"/>
    </row>
    <row r="17" spans="1:8" s="44" customFormat="1" ht="27.75" customHeight="1" x14ac:dyDescent="0.25">
      <c r="A17" s="52"/>
      <c r="B17" s="53"/>
      <c r="C17" s="53"/>
      <c r="D17" s="54"/>
      <c r="E17" s="55"/>
      <c r="F17" s="56" t="s">
        <v>44</v>
      </c>
      <c r="G17" s="56" t="s">
        <v>45</v>
      </c>
      <c r="H17" s="57" t="s">
        <v>46</v>
      </c>
    </row>
    <row r="18" spans="1:8" s="44" customFormat="1" ht="22.5" customHeight="1" x14ac:dyDescent="0.25">
      <c r="A18" s="123" t="s">
        <v>5</v>
      </c>
      <c r="B18" s="122"/>
      <c r="C18" s="122"/>
      <c r="D18" s="122"/>
      <c r="E18" s="122"/>
      <c r="F18" s="60">
        <v>0</v>
      </c>
      <c r="G18" s="60">
        <v>0</v>
      </c>
      <c r="H18" s="60">
        <v>0</v>
      </c>
    </row>
    <row r="19" spans="1:8" s="44" customFormat="1" ht="22.5" customHeight="1" x14ac:dyDescent="0.25">
      <c r="A19" s="123" t="s">
        <v>6</v>
      </c>
      <c r="B19" s="122"/>
      <c r="C19" s="122"/>
      <c r="D19" s="122"/>
      <c r="E19" s="122"/>
      <c r="F19" s="60">
        <v>0</v>
      </c>
      <c r="G19" s="60">
        <v>0</v>
      </c>
      <c r="H19" s="60">
        <v>0</v>
      </c>
    </row>
    <row r="20" spans="1:8" s="44" customFormat="1" ht="22.5" customHeight="1" x14ac:dyDescent="0.25">
      <c r="A20" s="121" t="s">
        <v>7</v>
      </c>
      <c r="B20" s="122"/>
      <c r="C20" s="122"/>
      <c r="D20" s="122"/>
      <c r="E20" s="122"/>
      <c r="F20" s="60">
        <v>0</v>
      </c>
      <c r="G20" s="60">
        <v>0</v>
      </c>
      <c r="H20" s="60">
        <v>0</v>
      </c>
    </row>
    <row r="21" spans="1:8" s="44" customFormat="1" ht="15" customHeight="1" x14ac:dyDescent="0.25">
      <c r="A21" s="64"/>
      <c r="B21" s="65"/>
      <c r="C21" s="62"/>
      <c r="D21" s="66"/>
      <c r="E21" s="65"/>
      <c r="F21" s="67"/>
      <c r="G21" s="67"/>
      <c r="H21" s="67"/>
    </row>
    <row r="22" spans="1:8" s="44" customFormat="1" ht="22.5" customHeight="1" x14ac:dyDescent="0.25">
      <c r="A22" s="121" t="s">
        <v>8</v>
      </c>
      <c r="B22" s="122"/>
      <c r="C22" s="122"/>
      <c r="D22" s="122"/>
      <c r="E22" s="122"/>
      <c r="F22" s="60">
        <f>SUM(F12,F15,F20)</f>
        <v>0</v>
      </c>
      <c r="G22" s="60">
        <f>SUM(G12,G15,G20)</f>
        <v>0</v>
      </c>
      <c r="H22" s="60">
        <f>SUM(H12,H15,H20)</f>
        <v>0</v>
      </c>
    </row>
    <row r="23" spans="1:8" s="44" customFormat="1" ht="18" customHeight="1" x14ac:dyDescent="0.25">
      <c r="A23" s="68"/>
      <c r="B23" s="51"/>
      <c r="C23" s="51"/>
      <c r="D23" s="51"/>
      <c r="E23" s="51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topLeftCell="A10" zoomScaleNormal="100" workbookViewId="0">
      <selection activeCell="D21" sqref="D21"/>
    </sheetView>
  </sheetViews>
  <sheetFormatPr defaultColWidth="11.42578125" defaultRowHeight="12.75" x14ac:dyDescent="0.2"/>
  <cols>
    <col min="1" max="1" width="16" style="14" customWidth="1"/>
    <col min="2" max="3" width="17.5703125" style="14" customWidth="1"/>
    <col min="4" max="4" width="17.5703125" style="45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118" t="s">
        <v>9</v>
      </c>
      <c r="B1" s="118"/>
      <c r="C1" s="118"/>
      <c r="D1" s="118"/>
      <c r="E1" s="118"/>
      <c r="F1" s="118"/>
      <c r="G1" s="118"/>
      <c r="H1" s="118"/>
    </row>
    <row r="2" spans="1:8" s="1" customFormat="1" ht="13.5" thickBot="1" x14ac:dyDescent="0.25">
      <c r="A2" s="10"/>
      <c r="H2" s="11" t="s">
        <v>10</v>
      </c>
    </row>
    <row r="3" spans="1:8" s="1" customFormat="1" ht="26.25" thickBot="1" x14ac:dyDescent="0.25">
      <c r="A3" s="75" t="s">
        <v>11</v>
      </c>
      <c r="B3" s="134" t="s">
        <v>39</v>
      </c>
      <c r="C3" s="135"/>
      <c r="D3" s="135"/>
      <c r="E3" s="135"/>
      <c r="F3" s="135"/>
      <c r="G3" s="135"/>
      <c r="H3" s="136"/>
    </row>
    <row r="4" spans="1:8" s="1" customFormat="1" ht="90" thickBot="1" x14ac:dyDescent="0.25">
      <c r="A4" s="76" t="s">
        <v>12</v>
      </c>
      <c r="B4" s="108" t="s">
        <v>13</v>
      </c>
      <c r="C4" s="109" t="s">
        <v>14</v>
      </c>
      <c r="D4" s="109" t="s">
        <v>15</v>
      </c>
      <c r="E4" s="109" t="s">
        <v>16</v>
      </c>
      <c r="F4" s="109" t="s">
        <v>17</v>
      </c>
      <c r="G4" s="109" t="s">
        <v>38</v>
      </c>
      <c r="H4" s="110" t="s">
        <v>19</v>
      </c>
    </row>
    <row r="5" spans="1:8" s="1" customFormat="1" ht="76.5" x14ac:dyDescent="0.2">
      <c r="A5" s="107" t="s">
        <v>98</v>
      </c>
      <c r="B5" s="115">
        <v>3344231</v>
      </c>
      <c r="C5" s="116"/>
      <c r="D5" s="117"/>
      <c r="E5" s="115"/>
      <c r="F5" s="115"/>
      <c r="G5" s="115"/>
      <c r="H5" s="115"/>
    </row>
    <row r="6" spans="1:8" s="1" customFormat="1" ht="38.25" x14ac:dyDescent="0.2">
      <c r="A6" s="107" t="s">
        <v>99</v>
      </c>
      <c r="B6" s="116"/>
      <c r="C6" s="116">
        <v>16000</v>
      </c>
      <c r="D6" s="116"/>
      <c r="E6" s="116"/>
      <c r="F6" s="116"/>
      <c r="G6" s="116"/>
      <c r="H6" s="116"/>
    </row>
    <row r="7" spans="1:8" s="1" customFormat="1" ht="26.25" thickBot="1" x14ac:dyDescent="0.25">
      <c r="A7" s="107" t="s">
        <v>100</v>
      </c>
      <c r="B7" s="116">
        <v>839863</v>
      </c>
      <c r="C7" s="116"/>
      <c r="D7" s="116"/>
      <c r="E7" s="116"/>
      <c r="F7" s="116"/>
      <c r="G7" s="116"/>
      <c r="H7" s="116"/>
    </row>
    <row r="8" spans="1:8" s="1" customFormat="1" ht="30" customHeight="1" thickBot="1" x14ac:dyDescent="0.25">
      <c r="A8" s="12" t="s">
        <v>20</v>
      </c>
      <c r="B8" s="111">
        <f>B5+B7</f>
        <v>4184094</v>
      </c>
      <c r="C8" s="112">
        <f>+C6</f>
        <v>16000</v>
      </c>
      <c r="D8" s="113">
        <f>D5</f>
        <v>0</v>
      </c>
      <c r="E8" s="112">
        <v>0</v>
      </c>
      <c r="F8" s="113">
        <f>+F6</f>
        <v>0</v>
      </c>
      <c r="G8" s="112">
        <v>0</v>
      </c>
      <c r="H8" s="114">
        <v>0</v>
      </c>
    </row>
    <row r="9" spans="1:8" s="1" customFormat="1" ht="28.5" customHeight="1" thickBot="1" x14ac:dyDescent="0.25">
      <c r="A9" s="12" t="s">
        <v>41</v>
      </c>
      <c r="B9" s="137">
        <f>B8+C8+D8+E8+F8+G8+H8</f>
        <v>4200094</v>
      </c>
      <c r="C9" s="138"/>
      <c r="D9" s="138"/>
      <c r="E9" s="138"/>
      <c r="F9" s="138"/>
      <c r="G9" s="138"/>
      <c r="H9" s="139"/>
    </row>
    <row r="10" spans="1:8" ht="13.5" thickBot="1" x14ac:dyDescent="0.25">
      <c r="A10" s="7"/>
      <c r="B10" s="7"/>
      <c r="C10" s="7"/>
      <c r="D10" s="8"/>
      <c r="E10" s="13"/>
      <c r="H10" s="11"/>
    </row>
    <row r="11" spans="1:8" ht="24" customHeight="1" thickBot="1" x14ac:dyDescent="0.25">
      <c r="A11" s="77" t="s">
        <v>11</v>
      </c>
      <c r="B11" s="134" t="s">
        <v>40</v>
      </c>
      <c r="C11" s="135"/>
      <c r="D11" s="135"/>
      <c r="E11" s="135"/>
      <c r="F11" s="135"/>
      <c r="G11" s="135"/>
      <c r="H11" s="136"/>
    </row>
    <row r="12" spans="1:8" ht="90" thickBot="1" x14ac:dyDescent="0.25">
      <c r="A12" s="78" t="s">
        <v>12</v>
      </c>
      <c r="B12" s="108" t="s">
        <v>13</v>
      </c>
      <c r="C12" s="109" t="s">
        <v>14</v>
      </c>
      <c r="D12" s="109" t="s">
        <v>15</v>
      </c>
      <c r="E12" s="109" t="s">
        <v>16</v>
      </c>
      <c r="F12" s="109" t="s">
        <v>17</v>
      </c>
      <c r="G12" s="109" t="s">
        <v>38</v>
      </c>
      <c r="H12" s="110" t="s">
        <v>19</v>
      </c>
    </row>
    <row r="13" spans="1:8" ht="76.5" x14ac:dyDescent="0.2">
      <c r="A13" s="107" t="s">
        <v>98</v>
      </c>
      <c r="B13" s="115">
        <v>3344231</v>
      </c>
      <c r="C13" s="116"/>
      <c r="D13" s="117"/>
      <c r="E13" s="115"/>
      <c r="F13" s="115"/>
      <c r="G13" s="115"/>
      <c r="H13" s="115"/>
    </row>
    <row r="14" spans="1:8" ht="38.25" x14ac:dyDescent="0.2">
      <c r="A14" s="107" t="s">
        <v>99</v>
      </c>
      <c r="B14" s="116"/>
      <c r="C14" s="116">
        <v>16000</v>
      </c>
      <c r="D14" s="116"/>
      <c r="E14" s="116"/>
      <c r="F14" s="116"/>
      <c r="G14" s="116"/>
      <c r="H14" s="116"/>
    </row>
    <row r="15" spans="1:8" ht="26.25" thickBot="1" x14ac:dyDescent="0.25">
      <c r="A15" s="107" t="s">
        <v>100</v>
      </c>
      <c r="B15" s="116">
        <v>839863</v>
      </c>
      <c r="C15" s="116"/>
      <c r="D15" s="116"/>
      <c r="E15" s="116"/>
      <c r="F15" s="116"/>
      <c r="G15" s="116"/>
      <c r="H15" s="116"/>
    </row>
    <row r="16" spans="1:8" s="1" customFormat="1" ht="30" customHeight="1" thickBot="1" x14ac:dyDescent="0.25">
      <c r="A16" s="12" t="s">
        <v>20</v>
      </c>
      <c r="B16" s="111">
        <f>B15+B13</f>
        <v>4184094</v>
      </c>
      <c r="C16" s="112">
        <f>+C14</f>
        <v>16000</v>
      </c>
      <c r="D16" s="113">
        <f>D13</f>
        <v>0</v>
      </c>
      <c r="E16" s="112">
        <v>0</v>
      </c>
      <c r="F16" s="113">
        <f>+F14</f>
        <v>0</v>
      </c>
      <c r="G16" s="112">
        <v>0</v>
      </c>
      <c r="H16" s="114">
        <v>0</v>
      </c>
    </row>
    <row r="17" spans="1:8" s="1" customFormat="1" ht="28.5" customHeight="1" thickBot="1" x14ac:dyDescent="0.25">
      <c r="A17" s="12" t="s">
        <v>42</v>
      </c>
      <c r="B17" s="137">
        <f>B16+C16+D16+E16+F16+G16+H16</f>
        <v>4200094</v>
      </c>
      <c r="C17" s="138"/>
      <c r="D17" s="138"/>
      <c r="E17" s="138"/>
      <c r="F17" s="138"/>
      <c r="G17" s="138"/>
      <c r="H17" s="139"/>
    </row>
    <row r="18" spans="1:8" ht="13.5" thickBot="1" x14ac:dyDescent="0.25">
      <c r="D18" s="15"/>
      <c r="E18" s="16"/>
    </row>
    <row r="19" spans="1:8" ht="26.25" thickBot="1" x14ac:dyDescent="0.25">
      <c r="A19" s="77" t="s">
        <v>11</v>
      </c>
      <c r="B19" s="134" t="s">
        <v>47</v>
      </c>
      <c r="C19" s="135"/>
      <c r="D19" s="135"/>
      <c r="E19" s="135"/>
      <c r="F19" s="135"/>
      <c r="G19" s="135"/>
      <c r="H19" s="136"/>
    </row>
    <row r="20" spans="1:8" ht="90" thickBot="1" x14ac:dyDescent="0.25">
      <c r="A20" s="78" t="s">
        <v>12</v>
      </c>
      <c r="B20" s="108" t="s">
        <v>13</v>
      </c>
      <c r="C20" s="109" t="s">
        <v>14</v>
      </c>
      <c r="D20" s="109" t="s">
        <v>15</v>
      </c>
      <c r="E20" s="109" t="s">
        <v>16</v>
      </c>
      <c r="F20" s="109" t="s">
        <v>17</v>
      </c>
      <c r="G20" s="109" t="s">
        <v>38</v>
      </c>
      <c r="H20" s="110" t="s">
        <v>19</v>
      </c>
    </row>
    <row r="21" spans="1:8" ht="76.5" x14ac:dyDescent="0.2">
      <c r="A21" s="107" t="s">
        <v>98</v>
      </c>
      <c r="B21" s="115">
        <v>3344231</v>
      </c>
      <c r="C21" s="116"/>
      <c r="D21" s="117"/>
      <c r="E21" s="115"/>
      <c r="F21" s="115"/>
      <c r="G21" s="115"/>
      <c r="H21" s="115"/>
    </row>
    <row r="22" spans="1:8" ht="38.25" x14ac:dyDescent="0.2">
      <c r="A22" s="107" t="s">
        <v>99</v>
      </c>
      <c r="B22" s="116"/>
      <c r="C22" s="116">
        <v>16000</v>
      </c>
      <c r="D22" s="116"/>
      <c r="E22" s="116"/>
      <c r="F22" s="116"/>
      <c r="G22" s="116"/>
      <c r="H22" s="116"/>
    </row>
    <row r="23" spans="1:8" ht="26.25" thickBot="1" x14ac:dyDescent="0.25">
      <c r="A23" s="107" t="s">
        <v>100</v>
      </c>
      <c r="B23" s="116">
        <v>839863</v>
      </c>
      <c r="C23" s="116"/>
      <c r="D23" s="116"/>
      <c r="E23" s="116"/>
      <c r="F23" s="116"/>
      <c r="G23" s="116"/>
      <c r="H23" s="116"/>
    </row>
    <row r="24" spans="1:8" s="1" customFormat="1" ht="30" customHeight="1" thickBot="1" x14ac:dyDescent="0.25">
      <c r="A24" s="12" t="s">
        <v>20</v>
      </c>
      <c r="B24" s="111">
        <f>B21+B23</f>
        <v>4184094</v>
      </c>
      <c r="C24" s="112">
        <f>+C22</f>
        <v>16000</v>
      </c>
      <c r="D24" s="113">
        <f>D21</f>
        <v>0</v>
      </c>
      <c r="E24" s="112">
        <v>0</v>
      </c>
      <c r="F24" s="113">
        <f>+F22</f>
        <v>0</v>
      </c>
      <c r="G24" s="112">
        <v>0</v>
      </c>
      <c r="H24" s="114">
        <v>0</v>
      </c>
    </row>
    <row r="25" spans="1:8" s="1" customFormat="1" ht="28.5" customHeight="1" thickBot="1" x14ac:dyDescent="0.25">
      <c r="A25" s="12" t="s">
        <v>48</v>
      </c>
      <c r="B25" s="137">
        <f>B24+C24+D24+E24+F24+G24+H24</f>
        <v>4200094</v>
      </c>
      <c r="C25" s="138"/>
      <c r="D25" s="138"/>
      <c r="E25" s="138"/>
      <c r="F25" s="138"/>
      <c r="G25" s="138"/>
      <c r="H25" s="139"/>
    </row>
    <row r="26" spans="1:8" ht="13.5" customHeight="1" x14ac:dyDescent="0.2">
      <c r="C26" s="17"/>
      <c r="D26" s="15"/>
      <c r="E26" s="18"/>
    </row>
    <row r="27" spans="1:8" ht="13.5" customHeight="1" x14ac:dyDescent="0.2">
      <c r="C27" s="17"/>
      <c r="D27" s="19"/>
      <c r="E27" s="20"/>
    </row>
    <row r="28" spans="1:8" ht="13.5" customHeight="1" x14ac:dyDescent="0.2">
      <c r="D28" s="21"/>
      <c r="E28" s="22"/>
    </row>
    <row r="29" spans="1:8" ht="13.5" customHeight="1" x14ac:dyDescent="0.2">
      <c r="D29" s="23"/>
      <c r="E29" s="24"/>
    </row>
    <row r="30" spans="1:8" ht="13.5" customHeight="1" x14ac:dyDescent="0.2">
      <c r="D30" s="15"/>
      <c r="E30" s="16"/>
    </row>
    <row r="31" spans="1:8" ht="28.5" customHeight="1" x14ac:dyDescent="0.2">
      <c r="C31" s="17"/>
      <c r="D31" s="15"/>
      <c r="E31" s="25"/>
    </row>
    <row r="32" spans="1:8" ht="13.5" customHeight="1" x14ac:dyDescent="0.2">
      <c r="C32" s="17"/>
      <c r="D32" s="15"/>
      <c r="E32" s="20"/>
    </row>
    <row r="33" spans="2:5" ht="13.5" customHeight="1" x14ac:dyDescent="0.2">
      <c r="D33" s="15"/>
      <c r="E33" s="16"/>
    </row>
    <row r="34" spans="2:5" ht="13.5" customHeight="1" x14ac:dyDescent="0.2">
      <c r="D34" s="15"/>
      <c r="E34" s="24"/>
    </row>
    <row r="35" spans="2:5" ht="13.5" customHeight="1" x14ac:dyDescent="0.2">
      <c r="D35" s="15"/>
      <c r="E35" s="16"/>
    </row>
    <row r="36" spans="2:5" ht="22.5" customHeight="1" x14ac:dyDescent="0.2">
      <c r="D36" s="15"/>
      <c r="E36" s="26"/>
    </row>
    <row r="37" spans="2:5" ht="13.5" customHeight="1" x14ac:dyDescent="0.2">
      <c r="D37" s="21"/>
      <c r="E37" s="22"/>
    </row>
    <row r="38" spans="2:5" ht="13.5" customHeight="1" x14ac:dyDescent="0.2">
      <c r="B38" s="17"/>
      <c r="D38" s="21"/>
      <c r="E38" s="27"/>
    </row>
    <row r="39" spans="2:5" ht="13.5" customHeight="1" x14ac:dyDescent="0.2">
      <c r="C39" s="17"/>
      <c r="D39" s="21"/>
      <c r="E39" s="28"/>
    </row>
    <row r="40" spans="2:5" ht="13.5" customHeight="1" x14ac:dyDescent="0.2">
      <c r="C40" s="17"/>
      <c r="D40" s="23"/>
      <c r="E40" s="20"/>
    </row>
    <row r="41" spans="2:5" ht="13.5" customHeight="1" x14ac:dyDescent="0.2">
      <c r="D41" s="15"/>
      <c r="E41" s="16"/>
    </row>
    <row r="42" spans="2:5" ht="13.5" customHeight="1" x14ac:dyDescent="0.2">
      <c r="B42" s="17"/>
      <c r="D42" s="15"/>
      <c r="E42" s="18"/>
    </row>
    <row r="43" spans="2:5" ht="13.5" customHeight="1" x14ac:dyDescent="0.2">
      <c r="C43" s="17"/>
      <c r="D43" s="15"/>
      <c r="E43" s="27"/>
    </row>
    <row r="44" spans="2:5" ht="13.5" customHeight="1" x14ac:dyDescent="0.2">
      <c r="C44" s="17"/>
      <c r="D44" s="23"/>
      <c r="E44" s="20"/>
    </row>
    <row r="45" spans="2:5" ht="13.5" customHeight="1" x14ac:dyDescent="0.2">
      <c r="D45" s="21"/>
      <c r="E45" s="16"/>
    </row>
    <row r="46" spans="2:5" ht="13.5" customHeight="1" x14ac:dyDescent="0.2">
      <c r="C46" s="17"/>
      <c r="D46" s="21"/>
      <c r="E46" s="27"/>
    </row>
    <row r="47" spans="2:5" ht="22.5" customHeight="1" x14ac:dyDescent="0.2">
      <c r="D47" s="23"/>
      <c r="E47" s="26"/>
    </row>
    <row r="48" spans="2:5" ht="13.5" customHeight="1" x14ac:dyDescent="0.2">
      <c r="D48" s="15"/>
      <c r="E48" s="16"/>
    </row>
    <row r="49" spans="1:5" ht="13.5" customHeight="1" x14ac:dyDescent="0.2">
      <c r="D49" s="23"/>
      <c r="E49" s="20"/>
    </row>
    <row r="50" spans="1:5" ht="13.5" customHeight="1" x14ac:dyDescent="0.2">
      <c r="D50" s="15"/>
      <c r="E50" s="16"/>
    </row>
    <row r="51" spans="1:5" ht="13.5" customHeight="1" x14ac:dyDescent="0.2">
      <c r="D51" s="15"/>
      <c r="E51" s="16"/>
    </row>
    <row r="52" spans="1:5" ht="13.5" customHeight="1" x14ac:dyDescent="0.2">
      <c r="A52" s="17"/>
      <c r="D52" s="29"/>
      <c r="E52" s="27"/>
    </row>
    <row r="53" spans="1:5" ht="13.5" customHeight="1" x14ac:dyDescent="0.2">
      <c r="B53" s="17"/>
      <c r="C53" s="17"/>
      <c r="D53" s="30"/>
      <c r="E53" s="27"/>
    </row>
    <row r="54" spans="1:5" ht="13.5" customHeight="1" x14ac:dyDescent="0.2">
      <c r="B54" s="17"/>
      <c r="C54" s="17"/>
      <c r="D54" s="30"/>
      <c r="E54" s="18"/>
    </row>
    <row r="55" spans="1:5" ht="13.5" customHeight="1" x14ac:dyDescent="0.2">
      <c r="B55" s="17"/>
      <c r="C55" s="17"/>
      <c r="D55" s="23"/>
      <c r="E55" s="24"/>
    </row>
    <row r="56" spans="1:5" x14ac:dyDescent="0.2">
      <c r="D56" s="15"/>
      <c r="E56" s="16"/>
    </row>
    <row r="57" spans="1:5" x14ac:dyDescent="0.2">
      <c r="B57" s="17"/>
      <c r="D57" s="15"/>
      <c r="E57" s="27"/>
    </row>
    <row r="58" spans="1:5" x14ac:dyDescent="0.2">
      <c r="C58" s="17"/>
      <c r="D58" s="15"/>
      <c r="E58" s="18"/>
    </row>
    <row r="59" spans="1:5" x14ac:dyDescent="0.2">
      <c r="C59" s="17"/>
      <c r="D59" s="23"/>
      <c r="E59" s="20"/>
    </row>
    <row r="60" spans="1:5" x14ac:dyDescent="0.2">
      <c r="D60" s="15"/>
      <c r="E60" s="16"/>
    </row>
    <row r="61" spans="1:5" x14ac:dyDescent="0.2">
      <c r="D61" s="15"/>
      <c r="E61" s="16"/>
    </row>
    <row r="62" spans="1:5" x14ac:dyDescent="0.2">
      <c r="D62" s="31"/>
      <c r="E62" s="32"/>
    </row>
    <row r="63" spans="1:5" x14ac:dyDescent="0.2">
      <c r="D63" s="15"/>
      <c r="E63" s="16"/>
    </row>
    <row r="64" spans="1:5" x14ac:dyDescent="0.2">
      <c r="D64" s="15"/>
      <c r="E64" s="16"/>
    </row>
    <row r="65" spans="1:5" x14ac:dyDescent="0.2">
      <c r="D65" s="15"/>
      <c r="E65" s="16"/>
    </row>
    <row r="66" spans="1:5" x14ac:dyDescent="0.2">
      <c r="D66" s="23"/>
      <c r="E66" s="20"/>
    </row>
    <row r="67" spans="1:5" x14ac:dyDescent="0.2">
      <c r="D67" s="15"/>
      <c r="E67" s="16"/>
    </row>
    <row r="68" spans="1:5" x14ac:dyDescent="0.2">
      <c r="D68" s="23"/>
      <c r="E68" s="20"/>
    </row>
    <row r="69" spans="1:5" x14ac:dyDescent="0.2">
      <c r="D69" s="15"/>
      <c r="E69" s="16"/>
    </row>
    <row r="70" spans="1:5" x14ac:dyDescent="0.2">
      <c r="D70" s="15"/>
      <c r="E70" s="16"/>
    </row>
    <row r="71" spans="1:5" x14ac:dyDescent="0.2">
      <c r="D71" s="15"/>
      <c r="E71" s="16"/>
    </row>
    <row r="72" spans="1:5" x14ac:dyDescent="0.2">
      <c r="D72" s="15"/>
      <c r="E72" s="16"/>
    </row>
    <row r="73" spans="1:5" ht="28.5" customHeight="1" x14ac:dyDescent="0.2">
      <c r="A73" s="33"/>
      <c r="B73" s="33"/>
      <c r="C73" s="33"/>
      <c r="D73" s="34"/>
      <c r="E73" s="35"/>
    </row>
    <row r="74" spans="1:5" x14ac:dyDescent="0.2">
      <c r="C74" s="17"/>
      <c r="D74" s="15"/>
      <c r="E74" s="18"/>
    </row>
    <row r="75" spans="1:5" x14ac:dyDescent="0.2">
      <c r="D75" s="36"/>
      <c r="E75" s="37"/>
    </row>
    <row r="76" spans="1:5" x14ac:dyDescent="0.2">
      <c r="D76" s="15"/>
      <c r="E76" s="16"/>
    </row>
    <row r="77" spans="1:5" x14ac:dyDescent="0.2">
      <c r="D77" s="31"/>
      <c r="E77" s="32"/>
    </row>
    <row r="78" spans="1:5" x14ac:dyDescent="0.2">
      <c r="D78" s="31"/>
      <c r="E78" s="32"/>
    </row>
    <row r="79" spans="1:5" x14ac:dyDescent="0.2">
      <c r="D79" s="15"/>
      <c r="E79" s="16"/>
    </row>
    <row r="80" spans="1:5" x14ac:dyDescent="0.2">
      <c r="D80" s="23"/>
      <c r="E80" s="20"/>
    </row>
    <row r="81" spans="3:5" x14ac:dyDescent="0.2">
      <c r="D81" s="15"/>
      <c r="E81" s="16"/>
    </row>
    <row r="82" spans="3:5" x14ac:dyDescent="0.2">
      <c r="D82" s="15"/>
      <c r="E82" s="16"/>
    </row>
    <row r="83" spans="3:5" x14ac:dyDescent="0.2">
      <c r="D83" s="23"/>
      <c r="E83" s="20"/>
    </row>
    <row r="84" spans="3:5" x14ac:dyDescent="0.2">
      <c r="D84" s="15"/>
      <c r="E84" s="16"/>
    </row>
    <row r="85" spans="3:5" x14ac:dyDescent="0.2">
      <c r="D85" s="31"/>
      <c r="E85" s="32"/>
    </row>
    <row r="86" spans="3:5" x14ac:dyDescent="0.2">
      <c r="D86" s="23"/>
      <c r="E86" s="37"/>
    </row>
    <row r="87" spans="3:5" x14ac:dyDescent="0.2">
      <c r="D87" s="21"/>
      <c r="E87" s="32"/>
    </row>
    <row r="88" spans="3:5" x14ac:dyDescent="0.2">
      <c r="D88" s="23"/>
      <c r="E88" s="20"/>
    </row>
    <row r="89" spans="3:5" x14ac:dyDescent="0.2">
      <c r="D89" s="15"/>
      <c r="E89" s="16"/>
    </row>
    <row r="90" spans="3:5" x14ac:dyDescent="0.2">
      <c r="C90" s="17"/>
      <c r="D90" s="15"/>
      <c r="E90" s="18"/>
    </row>
    <row r="91" spans="3:5" x14ac:dyDescent="0.2">
      <c r="D91" s="21"/>
      <c r="E91" s="20"/>
    </row>
    <row r="92" spans="3:5" x14ac:dyDescent="0.2">
      <c r="D92" s="21"/>
      <c r="E92" s="32"/>
    </row>
    <row r="93" spans="3:5" x14ac:dyDescent="0.2">
      <c r="C93" s="17"/>
      <c r="D93" s="21"/>
      <c r="E93" s="38"/>
    </row>
    <row r="94" spans="3:5" x14ac:dyDescent="0.2">
      <c r="C94" s="17"/>
      <c r="D94" s="23"/>
      <c r="E94" s="24"/>
    </row>
    <row r="95" spans="3:5" x14ac:dyDescent="0.2">
      <c r="D95" s="15"/>
      <c r="E95" s="16"/>
    </row>
    <row r="96" spans="3:5" x14ac:dyDescent="0.2">
      <c r="D96" s="36"/>
      <c r="E96" s="39"/>
    </row>
    <row r="97" spans="1:5" ht="11.25" customHeight="1" x14ac:dyDescent="0.2">
      <c r="D97" s="31"/>
      <c r="E97" s="32"/>
    </row>
    <row r="98" spans="1:5" ht="24" customHeight="1" x14ac:dyDescent="0.2">
      <c r="B98" s="17"/>
      <c r="D98" s="31"/>
      <c r="E98" s="40"/>
    </row>
    <row r="99" spans="1:5" ht="15" customHeight="1" x14ac:dyDescent="0.2">
      <c r="C99" s="17"/>
      <c r="D99" s="31"/>
      <c r="E99" s="40"/>
    </row>
    <row r="100" spans="1:5" ht="11.25" customHeight="1" x14ac:dyDescent="0.2">
      <c r="D100" s="36"/>
      <c r="E100" s="37"/>
    </row>
    <row r="101" spans="1:5" x14ac:dyDescent="0.2">
      <c r="D101" s="31"/>
      <c r="E101" s="32"/>
    </row>
    <row r="102" spans="1:5" ht="13.5" customHeight="1" x14ac:dyDescent="0.2">
      <c r="B102" s="17"/>
      <c r="D102" s="31"/>
      <c r="E102" s="41"/>
    </row>
    <row r="103" spans="1:5" ht="12.75" customHeight="1" x14ac:dyDescent="0.2">
      <c r="C103" s="17"/>
      <c r="D103" s="31"/>
      <c r="E103" s="18"/>
    </row>
    <row r="104" spans="1:5" ht="12.75" customHeight="1" x14ac:dyDescent="0.2">
      <c r="C104" s="17"/>
      <c r="D104" s="23"/>
      <c r="E104" s="24"/>
    </row>
    <row r="105" spans="1:5" x14ac:dyDescent="0.2">
      <c r="D105" s="15"/>
      <c r="E105" s="16"/>
    </row>
    <row r="106" spans="1:5" x14ac:dyDescent="0.2">
      <c r="C106" s="17"/>
      <c r="D106" s="15"/>
      <c r="E106" s="38"/>
    </row>
    <row r="107" spans="1:5" x14ac:dyDescent="0.2">
      <c r="D107" s="36"/>
      <c r="E107" s="37"/>
    </row>
    <row r="108" spans="1:5" x14ac:dyDescent="0.2">
      <c r="D108" s="31"/>
      <c r="E108" s="32"/>
    </row>
    <row r="109" spans="1:5" x14ac:dyDescent="0.2">
      <c r="D109" s="15"/>
      <c r="E109" s="16"/>
    </row>
    <row r="110" spans="1:5" ht="19.5" customHeight="1" x14ac:dyDescent="0.2">
      <c r="A110" s="42"/>
      <c r="B110" s="7"/>
      <c r="C110" s="7"/>
      <c r="D110" s="7"/>
      <c r="E110" s="27"/>
    </row>
    <row r="111" spans="1:5" ht="15" customHeight="1" x14ac:dyDescent="0.2">
      <c r="A111" s="17"/>
      <c r="D111" s="29"/>
      <c r="E111" s="27"/>
    </row>
    <row r="112" spans="1:5" x14ac:dyDescent="0.2">
      <c r="A112" s="17"/>
      <c r="B112" s="17"/>
      <c r="D112" s="29"/>
      <c r="E112" s="18"/>
    </row>
    <row r="113" spans="1:5" x14ac:dyDescent="0.2">
      <c r="C113" s="17"/>
      <c r="D113" s="15"/>
      <c r="E113" s="27"/>
    </row>
    <row r="114" spans="1:5" x14ac:dyDescent="0.2">
      <c r="D114" s="19"/>
      <c r="E114" s="20"/>
    </row>
    <row r="115" spans="1:5" x14ac:dyDescent="0.2">
      <c r="B115" s="17"/>
      <c r="D115" s="15"/>
      <c r="E115" s="18"/>
    </row>
    <row r="116" spans="1:5" x14ac:dyDescent="0.2">
      <c r="C116" s="17"/>
      <c r="D116" s="15"/>
      <c r="E116" s="18"/>
    </row>
    <row r="117" spans="1:5" x14ac:dyDescent="0.2">
      <c r="D117" s="23"/>
      <c r="E117" s="24"/>
    </row>
    <row r="118" spans="1:5" ht="22.5" customHeight="1" x14ac:dyDescent="0.2">
      <c r="C118" s="17"/>
      <c r="D118" s="15"/>
      <c r="E118" s="25"/>
    </row>
    <row r="119" spans="1:5" x14ac:dyDescent="0.2">
      <c r="D119" s="15"/>
      <c r="E119" s="24"/>
    </row>
    <row r="120" spans="1:5" x14ac:dyDescent="0.2">
      <c r="B120" s="17"/>
      <c r="D120" s="21"/>
      <c r="E120" s="27"/>
    </row>
    <row r="121" spans="1:5" x14ac:dyDescent="0.2">
      <c r="C121" s="17"/>
      <c r="D121" s="21"/>
      <c r="E121" s="28"/>
    </row>
    <row r="122" spans="1:5" x14ac:dyDescent="0.2">
      <c r="D122" s="23"/>
      <c r="E122" s="20"/>
    </row>
    <row r="123" spans="1:5" ht="13.5" customHeight="1" x14ac:dyDescent="0.2">
      <c r="A123" s="17"/>
      <c r="D123" s="29"/>
      <c r="E123" s="27"/>
    </row>
    <row r="124" spans="1:5" ht="13.5" customHeight="1" x14ac:dyDescent="0.2">
      <c r="B124" s="17"/>
      <c r="D124" s="15"/>
      <c r="E124" s="27"/>
    </row>
    <row r="125" spans="1:5" ht="13.5" customHeight="1" x14ac:dyDescent="0.2">
      <c r="C125" s="17"/>
      <c r="D125" s="15"/>
      <c r="E125" s="18"/>
    </row>
    <row r="126" spans="1:5" x14ac:dyDescent="0.2">
      <c r="C126" s="17"/>
      <c r="D126" s="23"/>
      <c r="E126" s="20"/>
    </row>
    <row r="127" spans="1:5" x14ac:dyDescent="0.2">
      <c r="C127" s="17"/>
      <c r="D127" s="15"/>
      <c r="E127" s="18"/>
    </row>
    <row r="128" spans="1:5" x14ac:dyDescent="0.2">
      <c r="D128" s="36"/>
      <c r="E128" s="37"/>
    </row>
    <row r="129" spans="1:5" x14ac:dyDescent="0.2">
      <c r="C129" s="17"/>
      <c r="D129" s="21"/>
      <c r="E129" s="38"/>
    </row>
    <row r="130" spans="1:5" x14ac:dyDescent="0.2">
      <c r="C130" s="17"/>
      <c r="D130" s="23"/>
      <c r="E130" s="24"/>
    </row>
    <row r="131" spans="1:5" x14ac:dyDescent="0.2">
      <c r="D131" s="36"/>
      <c r="E131" s="43"/>
    </row>
    <row r="132" spans="1:5" x14ac:dyDescent="0.2">
      <c r="B132" s="17"/>
      <c r="D132" s="31"/>
      <c r="E132" s="41"/>
    </row>
    <row r="133" spans="1:5" x14ac:dyDescent="0.2">
      <c r="C133" s="17"/>
      <c r="D133" s="31"/>
      <c r="E133" s="18"/>
    </row>
    <row r="134" spans="1:5" x14ac:dyDescent="0.2">
      <c r="C134" s="17"/>
      <c r="D134" s="23"/>
      <c r="E134" s="24"/>
    </row>
    <row r="135" spans="1:5" x14ac:dyDescent="0.2">
      <c r="C135" s="17"/>
      <c r="D135" s="23"/>
      <c r="E135" s="24"/>
    </row>
    <row r="136" spans="1:5" x14ac:dyDescent="0.2">
      <c r="D136" s="15"/>
      <c r="E136" s="16"/>
    </row>
    <row r="137" spans="1:5" s="44" customFormat="1" ht="18" customHeight="1" x14ac:dyDescent="0.25">
      <c r="A137" s="132"/>
      <c r="B137" s="133"/>
      <c r="C137" s="133"/>
      <c r="D137" s="133"/>
      <c r="E137" s="133"/>
    </row>
    <row r="138" spans="1:5" ht="28.5" customHeight="1" x14ac:dyDescent="0.2">
      <c r="A138" s="33"/>
      <c r="B138" s="33"/>
      <c r="C138" s="33"/>
      <c r="D138" s="34"/>
      <c r="E138" s="35"/>
    </row>
    <row r="140" spans="1:5" ht="15.75" x14ac:dyDescent="0.2">
      <c r="A140" s="46"/>
      <c r="B140" s="17"/>
      <c r="C140" s="17"/>
      <c r="D140" s="47"/>
      <c r="E140" s="6"/>
    </row>
    <row r="141" spans="1:5" x14ac:dyDescent="0.2">
      <c r="A141" s="17"/>
      <c r="B141" s="17"/>
      <c r="C141" s="17"/>
      <c r="D141" s="47"/>
      <c r="E141" s="6"/>
    </row>
    <row r="142" spans="1:5" ht="17.25" customHeight="1" x14ac:dyDescent="0.2">
      <c r="A142" s="17"/>
      <c r="B142" s="17"/>
      <c r="C142" s="17"/>
      <c r="D142" s="47"/>
      <c r="E142" s="6"/>
    </row>
    <row r="143" spans="1:5" ht="13.5" customHeight="1" x14ac:dyDescent="0.2">
      <c r="A143" s="17"/>
      <c r="B143" s="17"/>
      <c r="C143" s="17"/>
      <c r="D143" s="47"/>
      <c r="E143" s="6"/>
    </row>
    <row r="144" spans="1:5" x14ac:dyDescent="0.2">
      <c r="A144" s="17"/>
      <c r="B144" s="17"/>
      <c r="C144" s="17"/>
      <c r="D144" s="47"/>
      <c r="E144" s="6"/>
    </row>
    <row r="145" spans="1:5" x14ac:dyDescent="0.2">
      <c r="A145" s="17"/>
      <c r="B145" s="17"/>
      <c r="C145" s="17"/>
    </row>
    <row r="146" spans="1:5" x14ac:dyDescent="0.2">
      <c r="A146" s="17"/>
      <c r="B146" s="17"/>
      <c r="C146" s="17"/>
      <c r="D146" s="47"/>
      <c r="E146" s="6"/>
    </row>
    <row r="147" spans="1:5" x14ac:dyDescent="0.2">
      <c r="A147" s="17"/>
      <c r="B147" s="17"/>
      <c r="C147" s="17"/>
      <c r="D147" s="47"/>
      <c r="E147" s="48"/>
    </row>
    <row r="148" spans="1:5" x14ac:dyDescent="0.2">
      <c r="A148" s="17"/>
      <c r="B148" s="17"/>
      <c r="C148" s="17"/>
      <c r="D148" s="47"/>
      <c r="E148" s="6"/>
    </row>
    <row r="149" spans="1:5" ht="22.5" customHeight="1" x14ac:dyDescent="0.2">
      <c r="A149" s="17"/>
      <c r="B149" s="17"/>
      <c r="C149" s="17"/>
      <c r="D149" s="47"/>
      <c r="E149" s="25"/>
    </row>
    <row r="150" spans="1:5" ht="22.5" customHeight="1" x14ac:dyDescent="0.2">
      <c r="D150" s="23"/>
      <c r="E150" s="26"/>
    </row>
  </sheetData>
  <mergeCells count="8">
    <mergeCell ref="A137:E137"/>
    <mergeCell ref="B3:H3"/>
    <mergeCell ref="B25:H25"/>
    <mergeCell ref="A1:H1"/>
    <mergeCell ref="B9:H9"/>
    <mergeCell ref="B11:H11"/>
    <mergeCell ref="B17:H17"/>
    <mergeCell ref="B19:H19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9" max="8" man="1"/>
    <brk id="71" max="9" man="1"/>
    <brk id="135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5"/>
  <sheetViews>
    <sheetView tabSelected="1" topLeftCell="A25" zoomScaleNormal="100" workbookViewId="0">
      <selection activeCell="C52" sqref="C52"/>
    </sheetView>
  </sheetViews>
  <sheetFormatPr defaultColWidth="11.42578125" defaultRowHeight="12.75" x14ac:dyDescent="0.2"/>
  <cols>
    <col min="1" max="1" width="11.42578125" style="71" bestFit="1" customWidth="1"/>
    <col min="2" max="2" width="34.42578125" style="73" customWidth="1"/>
    <col min="3" max="3" width="14.28515625" style="2" customWidth="1"/>
    <col min="4" max="4" width="10" style="2" customWidth="1"/>
    <col min="5" max="5" width="10.28515625" style="2" customWidth="1"/>
    <col min="6" max="6" width="8.7109375" style="2" bestFit="1" customWidth="1"/>
    <col min="7" max="7" width="11.42578125" style="2" customWidth="1"/>
    <col min="8" max="8" width="7.5703125" style="2" bestFit="1" customWidth="1"/>
    <col min="9" max="9" width="14.28515625" style="2" customWidth="1"/>
    <col min="10" max="10" width="10" style="2" bestFit="1" customWidth="1"/>
    <col min="11" max="12" width="12.28515625" style="2" bestFit="1" customWidth="1"/>
    <col min="13" max="16384" width="11.42578125" style="3"/>
  </cols>
  <sheetData>
    <row r="1" spans="1:12" ht="24" customHeight="1" x14ac:dyDescent="0.2">
      <c r="A1" s="141" t="s">
        <v>21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s="6" customFormat="1" ht="67.5" x14ac:dyDescent="0.2">
      <c r="A2" s="103" t="s">
        <v>22</v>
      </c>
      <c r="B2" s="4" t="s">
        <v>23</v>
      </c>
      <c r="C2" s="5" t="s">
        <v>49</v>
      </c>
      <c r="D2" s="74" t="s">
        <v>13</v>
      </c>
      <c r="E2" s="74" t="s">
        <v>14</v>
      </c>
      <c r="F2" s="74" t="s">
        <v>15</v>
      </c>
      <c r="G2" s="74" t="s">
        <v>96</v>
      </c>
      <c r="H2" s="74" t="s">
        <v>24</v>
      </c>
      <c r="I2" s="74" t="s">
        <v>18</v>
      </c>
      <c r="J2" s="74" t="s">
        <v>19</v>
      </c>
      <c r="K2" s="5" t="s">
        <v>43</v>
      </c>
      <c r="L2" s="5" t="s">
        <v>50</v>
      </c>
    </row>
    <row r="3" spans="1:12" x14ac:dyDescent="0.2">
      <c r="A3" s="105"/>
      <c r="B3" s="9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6" customFormat="1" ht="25.5" x14ac:dyDescent="0.2">
      <c r="A4" s="104"/>
      <c r="B4" s="102" t="s">
        <v>97</v>
      </c>
      <c r="C4" s="89">
        <f>C6+C18+C55+C65</f>
        <v>4200094</v>
      </c>
      <c r="D4" s="89">
        <f>D18+D55</f>
        <v>839863</v>
      </c>
      <c r="E4" s="89">
        <v>16000</v>
      </c>
      <c r="F4" s="89">
        <v>0</v>
      </c>
      <c r="G4" s="89">
        <v>3344231</v>
      </c>
      <c r="H4" s="89">
        <v>0</v>
      </c>
      <c r="I4" s="89">
        <v>0</v>
      </c>
      <c r="J4" s="89">
        <v>0</v>
      </c>
      <c r="K4" s="89">
        <v>4200094</v>
      </c>
      <c r="L4" s="89">
        <f>K4</f>
        <v>4200094</v>
      </c>
    </row>
    <row r="5" spans="1:12" x14ac:dyDescent="0.2">
      <c r="A5" s="106"/>
      <c r="B5" s="9"/>
      <c r="C5" s="88"/>
      <c r="D5" s="88"/>
      <c r="E5" s="88"/>
      <c r="F5" s="88"/>
      <c r="G5" s="88"/>
      <c r="H5" s="88"/>
      <c r="I5" s="88"/>
      <c r="J5" s="88"/>
      <c r="K5" s="88"/>
      <c r="L5" s="3"/>
    </row>
    <row r="6" spans="1:12" s="6" customFormat="1" x14ac:dyDescent="0.2">
      <c r="A6" s="142" t="s">
        <v>52</v>
      </c>
      <c r="B6" s="142"/>
      <c r="C6" s="89">
        <f>C7</f>
        <v>3344231</v>
      </c>
      <c r="D6" s="89">
        <v>0</v>
      </c>
      <c r="E6" s="89">
        <v>0</v>
      </c>
      <c r="F6" s="89">
        <v>0</v>
      </c>
      <c r="G6" s="89">
        <f>C6</f>
        <v>3344231</v>
      </c>
      <c r="H6" s="89">
        <v>0</v>
      </c>
      <c r="I6" s="89">
        <v>0</v>
      </c>
      <c r="J6" s="89">
        <v>0</v>
      </c>
      <c r="K6" s="89">
        <f>C6</f>
        <v>3344231</v>
      </c>
      <c r="L6" s="89">
        <f>K6</f>
        <v>3344231</v>
      </c>
    </row>
    <row r="7" spans="1:12" s="6" customFormat="1" ht="26.25" customHeight="1" x14ac:dyDescent="0.2">
      <c r="A7" s="90" t="s">
        <v>53</v>
      </c>
      <c r="B7" s="91" t="s">
        <v>54</v>
      </c>
      <c r="C7" s="89">
        <f>C8</f>
        <v>3344231</v>
      </c>
      <c r="D7" s="89">
        <v>0</v>
      </c>
      <c r="E7" s="89">
        <v>0</v>
      </c>
      <c r="F7" s="89">
        <v>0</v>
      </c>
      <c r="G7" s="89">
        <f>C7</f>
        <v>3344231</v>
      </c>
      <c r="H7" s="89">
        <v>0</v>
      </c>
      <c r="I7" s="89">
        <v>0</v>
      </c>
      <c r="J7" s="89">
        <v>0</v>
      </c>
      <c r="K7" s="89">
        <f>C7</f>
        <v>3344231</v>
      </c>
      <c r="L7" s="89">
        <f>K7</f>
        <v>3344231</v>
      </c>
    </row>
    <row r="8" spans="1:12" s="6" customFormat="1" x14ac:dyDescent="0.2">
      <c r="A8" s="92">
        <v>3</v>
      </c>
      <c r="B8" s="91" t="s">
        <v>25</v>
      </c>
      <c r="C8" s="89">
        <f>C9</f>
        <v>3344231</v>
      </c>
      <c r="D8" s="89">
        <v>0</v>
      </c>
      <c r="E8" s="89">
        <v>0</v>
      </c>
      <c r="F8" s="89">
        <v>0</v>
      </c>
      <c r="G8" s="89">
        <f t="shared" ref="G8:G16" si="0">C8</f>
        <v>3344231</v>
      </c>
      <c r="H8" s="89">
        <v>0</v>
      </c>
      <c r="I8" s="89">
        <v>0</v>
      </c>
      <c r="J8" s="89">
        <v>0</v>
      </c>
      <c r="K8" s="89">
        <f t="shared" ref="K8:K68" si="1">C8</f>
        <v>3344231</v>
      </c>
      <c r="L8" s="89">
        <f t="shared" ref="L8:L68" si="2">K8</f>
        <v>3344231</v>
      </c>
    </row>
    <row r="9" spans="1:12" s="6" customFormat="1" x14ac:dyDescent="0.2">
      <c r="A9" s="92">
        <v>31</v>
      </c>
      <c r="B9" s="91" t="s">
        <v>26</v>
      </c>
      <c r="C9" s="89">
        <f>C10+C12+C14</f>
        <v>3344231</v>
      </c>
      <c r="D9" s="89">
        <v>0</v>
      </c>
      <c r="E9" s="89">
        <v>0</v>
      </c>
      <c r="F9" s="89">
        <v>0</v>
      </c>
      <c r="G9" s="89">
        <f t="shared" si="0"/>
        <v>3344231</v>
      </c>
      <c r="H9" s="89">
        <v>0</v>
      </c>
      <c r="I9" s="89">
        <v>0</v>
      </c>
      <c r="J9" s="89">
        <v>0</v>
      </c>
      <c r="K9" s="89">
        <f t="shared" si="1"/>
        <v>3344231</v>
      </c>
      <c r="L9" s="89">
        <f t="shared" si="2"/>
        <v>3344231</v>
      </c>
    </row>
    <row r="10" spans="1:12" s="6" customFormat="1" x14ac:dyDescent="0.2">
      <c r="A10" s="92">
        <v>311</v>
      </c>
      <c r="B10" s="91" t="s">
        <v>55</v>
      </c>
      <c r="C10" s="89">
        <v>2790268</v>
      </c>
      <c r="D10" s="89">
        <v>0</v>
      </c>
      <c r="E10" s="89">
        <v>0</v>
      </c>
      <c r="F10" s="89">
        <v>0</v>
      </c>
      <c r="G10" s="89">
        <f t="shared" si="0"/>
        <v>2790268</v>
      </c>
      <c r="H10" s="89">
        <v>0</v>
      </c>
      <c r="I10" s="89">
        <v>0</v>
      </c>
      <c r="J10" s="89">
        <v>0</v>
      </c>
      <c r="K10" s="89">
        <f t="shared" si="1"/>
        <v>2790268</v>
      </c>
      <c r="L10" s="89">
        <f t="shared" si="2"/>
        <v>2790268</v>
      </c>
    </row>
    <row r="11" spans="1:12" x14ac:dyDescent="0.2">
      <c r="A11" s="93">
        <v>3111</v>
      </c>
      <c r="B11" s="94" t="s">
        <v>56</v>
      </c>
      <c r="C11" s="95">
        <v>2790268</v>
      </c>
      <c r="D11" s="95">
        <v>0</v>
      </c>
      <c r="E11" s="95">
        <v>0</v>
      </c>
      <c r="F11" s="89">
        <v>0</v>
      </c>
      <c r="G11" s="95">
        <f t="shared" si="0"/>
        <v>2790268</v>
      </c>
      <c r="H11" s="89">
        <v>0</v>
      </c>
      <c r="I11" s="89">
        <v>0</v>
      </c>
      <c r="J11" s="89">
        <v>0</v>
      </c>
      <c r="K11" s="89">
        <f t="shared" si="1"/>
        <v>2790268</v>
      </c>
      <c r="L11" s="89">
        <f t="shared" si="2"/>
        <v>2790268</v>
      </c>
    </row>
    <row r="12" spans="1:12" x14ac:dyDescent="0.2">
      <c r="A12" s="92">
        <v>312</v>
      </c>
      <c r="B12" s="91" t="s">
        <v>27</v>
      </c>
      <c r="C12" s="89">
        <v>71480</v>
      </c>
      <c r="D12" s="95">
        <v>0</v>
      </c>
      <c r="E12" s="95">
        <v>0</v>
      </c>
      <c r="F12" s="89">
        <v>0</v>
      </c>
      <c r="G12" s="89">
        <f t="shared" si="0"/>
        <v>71480</v>
      </c>
      <c r="H12" s="89">
        <v>0</v>
      </c>
      <c r="I12" s="89">
        <v>0</v>
      </c>
      <c r="J12" s="89">
        <v>0</v>
      </c>
      <c r="K12" s="89">
        <f t="shared" si="1"/>
        <v>71480</v>
      </c>
      <c r="L12" s="89">
        <f t="shared" si="2"/>
        <v>71480</v>
      </c>
    </row>
    <row r="13" spans="1:12" s="82" customFormat="1" x14ac:dyDescent="0.2">
      <c r="A13" s="93">
        <v>3121</v>
      </c>
      <c r="B13" s="94" t="s">
        <v>27</v>
      </c>
      <c r="C13" s="95">
        <v>71480</v>
      </c>
      <c r="D13" s="95">
        <v>0</v>
      </c>
      <c r="E13" s="95">
        <v>0</v>
      </c>
      <c r="F13" s="89">
        <v>0</v>
      </c>
      <c r="G13" s="95">
        <f t="shared" si="0"/>
        <v>71480</v>
      </c>
      <c r="H13" s="89">
        <v>0</v>
      </c>
      <c r="I13" s="89">
        <v>0</v>
      </c>
      <c r="J13" s="89">
        <v>0</v>
      </c>
      <c r="K13" s="89">
        <f t="shared" si="1"/>
        <v>71480</v>
      </c>
      <c r="L13" s="89">
        <f t="shared" si="2"/>
        <v>71480</v>
      </c>
    </row>
    <row r="14" spans="1:12" x14ac:dyDescent="0.2">
      <c r="A14" s="92">
        <v>313</v>
      </c>
      <c r="B14" s="91" t="s">
        <v>28</v>
      </c>
      <c r="C14" s="89">
        <f>C16+C15</f>
        <v>482483</v>
      </c>
      <c r="D14" s="95">
        <v>0</v>
      </c>
      <c r="E14" s="95">
        <v>0</v>
      </c>
      <c r="F14" s="89">
        <v>0</v>
      </c>
      <c r="G14" s="89">
        <f t="shared" si="0"/>
        <v>482483</v>
      </c>
      <c r="H14" s="89">
        <v>0</v>
      </c>
      <c r="I14" s="89">
        <v>0</v>
      </c>
      <c r="J14" s="89">
        <v>0</v>
      </c>
      <c r="K14" s="89">
        <f t="shared" si="1"/>
        <v>482483</v>
      </c>
      <c r="L14" s="89">
        <f t="shared" si="2"/>
        <v>482483</v>
      </c>
    </row>
    <row r="15" spans="1:12" s="6" customFormat="1" x14ac:dyDescent="0.2">
      <c r="A15" s="93">
        <v>3132</v>
      </c>
      <c r="B15" s="94" t="s">
        <v>57</v>
      </c>
      <c r="C15" s="95">
        <v>434886</v>
      </c>
      <c r="D15" s="89">
        <v>0</v>
      </c>
      <c r="E15" s="89">
        <v>0</v>
      </c>
      <c r="F15" s="89">
        <v>0</v>
      </c>
      <c r="G15" s="95">
        <f t="shared" si="0"/>
        <v>434886</v>
      </c>
      <c r="H15" s="89">
        <v>0</v>
      </c>
      <c r="I15" s="89">
        <v>0</v>
      </c>
      <c r="J15" s="89">
        <v>0</v>
      </c>
      <c r="K15" s="89">
        <f t="shared" si="1"/>
        <v>434886</v>
      </c>
      <c r="L15" s="89">
        <f t="shared" si="2"/>
        <v>434886</v>
      </c>
    </row>
    <row r="16" spans="1:12" x14ac:dyDescent="0.2">
      <c r="A16" s="93">
        <v>3133</v>
      </c>
      <c r="B16" s="94" t="s">
        <v>58</v>
      </c>
      <c r="C16" s="95">
        <v>47597</v>
      </c>
      <c r="D16" s="95">
        <v>0</v>
      </c>
      <c r="E16" s="95">
        <v>0</v>
      </c>
      <c r="F16" s="89">
        <v>0</v>
      </c>
      <c r="G16" s="95">
        <f t="shared" si="0"/>
        <v>47597</v>
      </c>
      <c r="H16" s="89">
        <v>0</v>
      </c>
      <c r="I16" s="89">
        <v>0</v>
      </c>
      <c r="J16" s="89">
        <v>0</v>
      </c>
      <c r="K16" s="89">
        <f t="shared" si="1"/>
        <v>47597</v>
      </c>
      <c r="L16" s="89">
        <f t="shared" si="2"/>
        <v>47597</v>
      </c>
    </row>
    <row r="17" spans="1:12" x14ac:dyDescent="0.2">
      <c r="A17" s="93"/>
      <c r="B17" s="94"/>
      <c r="C17" s="95"/>
      <c r="D17" s="95"/>
      <c r="E17" s="95"/>
      <c r="F17" s="89"/>
      <c r="G17" s="95"/>
      <c r="H17" s="95"/>
      <c r="I17" s="95"/>
      <c r="J17" s="95"/>
      <c r="K17" s="89"/>
      <c r="L17" s="89"/>
    </row>
    <row r="18" spans="1:12" s="6" customFormat="1" ht="42" customHeight="1" x14ac:dyDescent="0.2">
      <c r="A18" s="143" t="s">
        <v>59</v>
      </c>
      <c r="B18" s="143"/>
      <c r="C18" s="89">
        <f>C19+C48</f>
        <v>820563</v>
      </c>
      <c r="D18" s="89">
        <f>D19+D48</f>
        <v>817363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f t="shared" si="1"/>
        <v>820563</v>
      </c>
      <c r="L18" s="89">
        <f t="shared" si="2"/>
        <v>820563</v>
      </c>
    </row>
    <row r="19" spans="1:12" x14ac:dyDescent="0.2">
      <c r="A19" s="87" t="s">
        <v>94</v>
      </c>
      <c r="B19" s="87" t="s">
        <v>86</v>
      </c>
      <c r="C19" s="95">
        <v>753900</v>
      </c>
      <c r="D19" s="95">
        <v>750700</v>
      </c>
      <c r="E19" s="95">
        <v>0</v>
      </c>
      <c r="F19" s="89">
        <v>0</v>
      </c>
      <c r="G19" s="95">
        <v>0</v>
      </c>
      <c r="H19" s="95">
        <v>0</v>
      </c>
      <c r="I19" s="95">
        <v>0</v>
      </c>
      <c r="J19" s="95">
        <v>0</v>
      </c>
      <c r="K19" s="89">
        <f t="shared" si="1"/>
        <v>753900</v>
      </c>
      <c r="L19" s="89">
        <f t="shared" si="2"/>
        <v>753900</v>
      </c>
    </row>
    <row r="20" spans="1:12" s="6" customFormat="1" x14ac:dyDescent="0.2">
      <c r="A20" s="96">
        <v>3</v>
      </c>
      <c r="B20" s="97" t="s">
        <v>25</v>
      </c>
      <c r="C20" s="89">
        <f>C21+C44</f>
        <v>753900</v>
      </c>
      <c r="D20" s="89">
        <f>D21+D44</f>
        <v>750700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f t="shared" si="1"/>
        <v>753900</v>
      </c>
      <c r="L20" s="89">
        <f t="shared" si="2"/>
        <v>753900</v>
      </c>
    </row>
    <row r="21" spans="1:12" s="6" customFormat="1" x14ac:dyDescent="0.2">
      <c r="A21" s="96">
        <v>32</v>
      </c>
      <c r="B21" s="97" t="s">
        <v>29</v>
      </c>
      <c r="C21" s="89">
        <f>C22+C27+C39+C31</f>
        <v>752300</v>
      </c>
      <c r="D21" s="89">
        <f>D22+D27+D31+D39</f>
        <v>749100</v>
      </c>
      <c r="E21" s="89">
        <v>0</v>
      </c>
      <c r="F21" s="89">
        <v>0</v>
      </c>
      <c r="G21" s="95">
        <v>0</v>
      </c>
      <c r="H21" s="95">
        <v>0</v>
      </c>
      <c r="I21" s="95">
        <v>0</v>
      </c>
      <c r="J21" s="95">
        <v>0</v>
      </c>
      <c r="K21" s="89">
        <f t="shared" si="1"/>
        <v>752300</v>
      </c>
      <c r="L21" s="89">
        <f t="shared" si="2"/>
        <v>752300</v>
      </c>
    </row>
    <row r="22" spans="1:12" x14ac:dyDescent="0.2">
      <c r="A22" s="96">
        <v>321</v>
      </c>
      <c r="B22" s="97" t="s">
        <v>30</v>
      </c>
      <c r="C22" s="89">
        <f>C23+C24+C25+C26</f>
        <v>181000</v>
      </c>
      <c r="D22" s="89">
        <f>D23+D24+D25+D26</f>
        <v>181000</v>
      </c>
      <c r="E22" s="95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f t="shared" si="1"/>
        <v>181000</v>
      </c>
      <c r="L22" s="89">
        <f t="shared" si="2"/>
        <v>181000</v>
      </c>
    </row>
    <row r="23" spans="1:12" x14ac:dyDescent="0.2">
      <c r="A23" s="98">
        <v>3211</v>
      </c>
      <c r="B23" s="99" t="s">
        <v>60</v>
      </c>
      <c r="C23" s="95">
        <v>11500</v>
      </c>
      <c r="D23" s="95">
        <v>11500</v>
      </c>
      <c r="E23" s="95">
        <v>0</v>
      </c>
      <c r="F23" s="89">
        <v>0</v>
      </c>
      <c r="G23" s="95">
        <v>0</v>
      </c>
      <c r="H23" s="95">
        <v>0</v>
      </c>
      <c r="I23" s="95">
        <v>0</v>
      </c>
      <c r="J23" s="95">
        <v>0</v>
      </c>
      <c r="K23" s="89">
        <f t="shared" si="1"/>
        <v>11500</v>
      </c>
      <c r="L23" s="89">
        <f t="shared" si="2"/>
        <v>11500</v>
      </c>
    </row>
    <row r="24" spans="1:12" x14ac:dyDescent="0.2">
      <c r="A24" s="98">
        <v>3212</v>
      </c>
      <c r="B24" s="99" t="s">
        <v>61</v>
      </c>
      <c r="C24" s="95">
        <v>165000</v>
      </c>
      <c r="D24" s="95">
        <v>165000</v>
      </c>
      <c r="E24" s="95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f t="shared" si="1"/>
        <v>165000</v>
      </c>
      <c r="L24" s="89">
        <f t="shared" si="2"/>
        <v>165000</v>
      </c>
    </row>
    <row r="25" spans="1:12" s="6" customFormat="1" ht="12.75" customHeight="1" x14ac:dyDescent="0.2">
      <c r="A25" s="98">
        <v>3213</v>
      </c>
      <c r="B25" s="99" t="s">
        <v>62</v>
      </c>
      <c r="C25" s="95">
        <v>3500</v>
      </c>
      <c r="D25" s="95">
        <v>3500</v>
      </c>
      <c r="E25" s="89">
        <v>0</v>
      </c>
      <c r="F25" s="89">
        <v>0</v>
      </c>
      <c r="G25" s="95">
        <v>0</v>
      </c>
      <c r="H25" s="95">
        <v>0</v>
      </c>
      <c r="I25" s="95">
        <v>0</v>
      </c>
      <c r="J25" s="95">
        <v>0</v>
      </c>
      <c r="K25" s="89">
        <f t="shared" si="1"/>
        <v>3500</v>
      </c>
      <c r="L25" s="89">
        <f t="shared" si="2"/>
        <v>3500</v>
      </c>
    </row>
    <row r="26" spans="1:12" s="6" customFormat="1" x14ac:dyDescent="0.2">
      <c r="A26" s="98">
        <v>3214</v>
      </c>
      <c r="B26" s="99" t="s">
        <v>63</v>
      </c>
      <c r="C26" s="95">
        <v>1000</v>
      </c>
      <c r="D26" s="95">
        <v>1000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f t="shared" si="1"/>
        <v>1000</v>
      </c>
      <c r="L26" s="89">
        <f t="shared" si="2"/>
        <v>1000</v>
      </c>
    </row>
    <row r="27" spans="1:12" s="6" customFormat="1" x14ac:dyDescent="0.2">
      <c r="A27" s="96">
        <v>322</v>
      </c>
      <c r="B27" s="97" t="s">
        <v>31</v>
      </c>
      <c r="C27" s="89">
        <f>C28+C29+C30</f>
        <v>398551.53</v>
      </c>
      <c r="D27" s="89">
        <f>D28+D29+D30</f>
        <v>395351.53</v>
      </c>
      <c r="E27" s="89">
        <v>0</v>
      </c>
      <c r="F27" s="89">
        <v>0</v>
      </c>
      <c r="G27" s="95">
        <v>0</v>
      </c>
      <c r="H27" s="95">
        <v>0</v>
      </c>
      <c r="I27" s="95">
        <v>0</v>
      </c>
      <c r="J27" s="95">
        <v>0</v>
      </c>
      <c r="K27" s="89">
        <f t="shared" si="1"/>
        <v>398551.53</v>
      </c>
      <c r="L27" s="89">
        <f t="shared" si="2"/>
        <v>398551.53</v>
      </c>
    </row>
    <row r="28" spans="1:12" x14ac:dyDescent="0.2">
      <c r="A28" s="98">
        <v>3221</v>
      </c>
      <c r="B28" s="99" t="s">
        <v>64</v>
      </c>
      <c r="C28" s="95">
        <v>43451.53</v>
      </c>
      <c r="D28" s="95">
        <f>43257.53+194</f>
        <v>43451.53</v>
      </c>
      <c r="E28" s="95">
        <v>0</v>
      </c>
      <c r="F28" s="89">
        <v>0</v>
      </c>
      <c r="G28" s="89">
        <v>0</v>
      </c>
      <c r="H28" s="89">
        <v>0</v>
      </c>
      <c r="I28" s="89">
        <v>0</v>
      </c>
      <c r="J28" s="89">
        <v>0</v>
      </c>
      <c r="K28" s="89">
        <f t="shared" si="1"/>
        <v>43451.53</v>
      </c>
      <c r="L28" s="89">
        <f t="shared" si="2"/>
        <v>43451.53</v>
      </c>
    </row>
    <row r="29" spans="1:12" x14ac:dyDescent="0.2">
      <c r="A29" s="98">
        <v>3223</v>
      </c>
      <c r="B29" s="99" t="s">
        <v>65</v>
      </c>
      <c r="C29" s="95">
        <f>346900+3200</f>
        <v>350100</v>
      </c>
      <c r="D29" s="95">
        <v>346900</v>
      </c>
      <c r="E29" s="95">
        <v>3200</v>
      </c>
      <c r="F29" s="89">
        <v>0</v>
      </c>
      <c r="G29" s="95">
        <v>0</v>
      </c>
      <c r="H29" s="95">
        <v>0</v>
      </c>
      <c r="I29" s="95">
        <v>0</v>
      </c>
      <c r="J29" s="95">
        <v>0</v>
      </c>
      <c r="K29" s="89">
        <f t="shared" si="1"/>
        <v>350100</v>
      </c>
      <c r="L29" s="89">
        <f t="shared" si="2"/>
        <v>350100</v>
      </c>
    </row>
    <row r="30" spans="1:12" x14ac:dyDescent="0.2">
      <c r="A30" s="98">
        <v>3225</v>
      </c>
      <c r="B30" s="99" t="s">
        <v>66</v>
      </c>
      <c r="C30" s="95">
        <v>5000</v>
      </c>
      <c r="D30" s="95">
        <v>5000</v>
      </c>
      <c r="E30" s="95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f t="shared" si="1"/>
        <v>5000</v>
      </c>
      <c r="L30" s="89">
        <f t="shared" si="2"/>
        <v>5000</v>
      </c>
    </row>
    <row r="31" spans="1:12" x14ac:dyDescent="0.2">
      <c r="A31" s="96">
        <v>323</v>
      </c>
      <c r="B31" s="97" t="s">
        <v>32</v>
      </c>
      <c r="C31" s="89">
        <f>C32+C33+C34+C35+C36+C37+C38</f>
        <v>171398.47</v>
      </c>
      <c r="D31" s="89">
        <f>D32+D33+D34+D35+D36+D37+D38</f>
        <v>171398.47</v>
      </c>
      <c r="E31" s="95">
        <v>0</v>
      </c>
      <c r="F31" s="89">
        <v>0</v>
      </c>
      <c r="G31" s="95">
        <v>0</v>
      </c>
      <c r="H31" s="95">
        <v>0</v>
      </c>
      <c r="I31" s="95">
        <v>0</v>
      </c>
      <c r="J31" s="95">
        <v>0</v>
      </c>
      <c r="K31" s="89">
        <f t="shared" si="1"/>
        <v>171398.47</v>
      </c>
      <c r="L31" s="89">
        <f t="shared" si="2"/>
        <v>171398.47</v>
      </c>
    </row>
    <row r="32" spans="1:12" s="6" customFormat="1" ht="12.75" customHeight="1" x14ac:dyDescent="0.2">
      <c r="A32" s="98">
        <v>3231</v>
      </c>
      <c r="B32" s="100" t="s">
        <v>67</v>
      </c>
      <c r="C32" s="95">
        <v>8273.3799999999992</v>
      </c>
      <c r="D32" s="95">
        <v>8273.3799999999992</v>
      </c>
      <c r="E32" s="89">
        <v>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f t="shared" si="1"/>
        <v>8273.3799999999992</v>
      </c>
      <c r="L32" s="89">
        <f t="shared" si="2"/>
        <v>8273.3799999999992</v>
      </c>
    </row>
    <row r="33" spans="1:12" s="6" customFormat="1" x14ac:dyDescent="0.2">
      <c r="A33" s="98">
        <v>3234</v>
      </c>
      <c r="B33" s="99" t="s">
        <v>68</v>
      </c>
      <c r="C33" s="95">
        <v>35796.57</v>
      </c>
      <c r="D33" s="95">
        <v>35796.57</v>
      </c>
      <c r="E33" s="89">
        <v>0</v>
      </c>
      <c r="F33" s="89">
        <v>0</v>
      </c>
      <c r="G33" s="95">
        <v>0</v>
      </c>
      <c r="H33" s="95">
        <v>0</v>
      </c>
      <c r="I33" s="95">
        <v>0</v>
      </c>
      <c r="J33" s="95">
        <v>0</v>
      </c>
      <c r="K33" s="89">
        <f t="shared" si="1"/>
        <v>35796.57</v>
      </c>
      <c r="L33" s="89">
        <f t="shared" si="2"/>
        <v>35796.57</v>
      </c>
    </row>
    <row r="34" spans="1:12" s="6" customFormat="1" x14ac:dyDescent="0.2">
      <c r="A34" s="98">
        <v>3235</v>
      </c>
      <c r="B34" s="99" t="s">
        <v>69</v>
      </c>
      <c r="C34" s="95">
        <v>105000</v>
      </c>
      <c r="D34" s="95">
        <v>105000</v>
      </c>
      <c r="E34" s="95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f t="shared" si="1"/>
        <v>105000</v>
      </c>
      <c r="L34" s="89">
        <f t="shared" si="2"/>
        <v>105000</v>
      </c>
    </row>
    <row r="35" spans="1:12" x14ac:dyDescent="0.2">
      <c r="A35" s="98">
        <v>3236</v>
      </c>
      <c r="B35" s="99" t="s">
        <v>70</v>
      </c>
      <c r="C35" s="95">
        <v>6000</v>
      </c>
      <c r="D35" s="95">
        <v>6000</v>
      </c>
      <c r="E35" s="95">
        <v>0</v>
      </c>
      <c r="F35" s="89">
        <v>0</v>
      </c>
      <c r="G35" s="95">
        <v>0</v>
      </c>
      <c r="H35" s="95">
        <v>0</v>
      </c>
      <c r="I35" s="95">
        <v>0</v>
      </c>
      <c r="J35" s="95">
        <v>0</v>
      </c>
      <c r="K35" s="89">
        <f t="shared" si="1"/>
        <v>6000</v>
      </c>
      <c r="L35" s="89">
        <f t="shared" si="2"/>
        <v>6000</v>
      </c>
    </row>
    <row r="36" spans="1:12" x14ac:dyDescent="0.2">
      <c r="A36" s="98">
        <v>3237</v>
      </c>
      <c r="B36" s="99" t="s">
        <v>71</v>
      </c>
      <c r="C36" s="95">
        <v>0</v>
      </c>
      <c r="D36" s="95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f t="shared" si="1"/>
        <v>0</v>
      </c>
      <c r="L36" s="89">
        <f t="shared" si="2"/>
        <v>0</v>
      </c>
    </row>
    <row r="37" spans="1:12" x14ac:dyDescent="0.2">
      <c r="A37" s="98">
        <v>3238</v>
      </c>
      <c r="B37" s="99" t="s">
        <v>72</v>
      </c>
      <c r="C37" s="95">
        <v>15928.52</v>
      </c>
      <c r="D37" s="95">
        <v>15928.52</v>
      </c>
      <c r="E37" s="89">
        <v>0</v>
      </c>
      <c r="F37" s="89">
        <v>0</v>
      </c>
      <c r="G37" s="95">
        <v>0</v>
      </c>
      <c r="H37" s="95">
        <v>0</v>
      </c>
      <c r="I37" s="95">
        <v>0</v>
      </c>
      <c r="J37" s="95">
        <v>0</v>
      </c>
      <c r="K37" s="89">
        <f t="shared" si="1"/>
        <v>15928.52</v>
      </c>
      <c r="L37" s="89">
        <f t="shared" si="2"/>
        <v>15928.52</v>
      </c>
    </row>
    <row r="38" spans="1:12" s="6" customFormat="1" x14ac:dyDescent="0.2">
      <c r="A38" s="98">
        <v>3239</v>
      </c>
      <c r="B38" s="99" t="s">
        <v>73</v>
      </c>
      <c r="C38" s="95">
        <v>400</v>
      </c>
      <c r="D38" s="95">
        <v>400</v>
      </c>
      <c r="E38" s="95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f t="shared" si="1"/>
        <v>400</v>
      </c>
      <c r="L38" s="89">
        <f t="shared" si="2"/>
        <v>400</v>
      </c>
    </row>
    <row r="39" spans="1:12" ht="25.5" x14ac:dyDescent="0.2">
      <c r="A39" s="96">
        <v>329</v>
      </c>
      <c r="B39" s="97" t="s">
        <v>33</v>
      </c>
      <c r="C39" s="89">
        <v>1350</v>
      </c>
      <c r="D39" s="89">
        <v>1350</v>
      </c>
      <c r="E39" s="95">
        <v>0</v>
      </c>
      <c r="F39" s="89">
        <v>0</v>
      </c>
      <c r="G39" s="95">
        <v>0</v>
      </c>
      <c r="H39" s="95">
        <v>0</v>
      </c>
      <c r="I39" s="95">
        <v>0</v>
      </c>
      <c r="J39" s="95">
        <v>0</v>
      </c>
      <c r="K39" s="89">
        <f t="shared" si="1"/>
        <v>1350</v>
      </c>
      <c r="L39" s="89">
        <f t="shared" si="2"/>
        <v>1350</v>
      </c>
    </row>
    <row r="40" spans="1:12" x14ac:dyDescent="0.2">
      <c r="A40" s="98">
        <v>3293</v>
      </c>
      <c r="B40" s="99" t="s">
        <v>74</v>
      </c>
      <c r="C40" s="95">
        <v>1100</v>
      </c>
      <c r="D40" s="95">
        <v>1100</v>
      </c>
      <c r="E40" s="89">
        <v>0</v>
      </c>
      <c r="F40" s="89">
        <v>0</v>
      </c>
      <c r="G40" s="89">
        <v>0</v>
      </c>
      <c r="H40" s="89">
        <v>0</v>
      </c>
      <c r="I40" s="89">
        <v>0</v>
      </c>
      <c r="J40" s="89">
        <v>0</v>
      </c>
      <c r="K40" s="89">
        <f t="shared" si="1"/>
        <v>1100</v>
      </c>
      <c r="L40" s="89">
        <f t="shared" si="2"/>
        <v>1100</v>
      </c>
    </row>
    <row r="41" spans="1:12" s="6" customFormat="1" x14ac:dyDescent="0.2">
      <c r="A41" s="98">
        <v>3294</v>
      </c>
      <c r="B41" s="99" t="s">
        <v>75</v>
      </c>
      <c r="C41" s="95">
        <v>250</v>
      </c>
      <c r="D41" s="95">
        <v>250</v>
      </c>
      <c r="E41" s="89">
        <v>0</v>
      </c>
      <c r="F41" s="89">
        <v>0</v>
      </c>
      <c r="G41" s="95">
        <v>0</v>
      </c>
      <c r="H41" s="95">
        <v>0</v>
      </c>
      <c r="I41" s="95">
        <v>0</v>
      </c>
      <c r="J41" s="95">
        <v>0</v>
      </c>
      <c r="K41" s="89">
        <f t="shared" si="1"/>
        <v>250</v>
      </c>
      <c r="L41" s="89">
        <f t="shared" si="2"/>
        <v>250</v>
      </c>
    </row>
    <row r="42" spans="1:12" x14ac:dyDescent="0.2">
      <c r="A42" s="98">
        <v>3295</v>
      </c>
      <c r="B42" s="99" t="s">
        <v>76</v>
      </c>
      <c r="C42" s="95">
        <v>0</v>
      </c>
      <c r="D42" s="95">
        <v>0</v>
      </c>
      <c r="E42" s="95">
        <v>0</v>
      </c>
      <c r="F42" s="89">
        <v>0</v>
      </c>
      <c r="G42" s="89">
        <v>0</v>
      </c>
      <c r="H42" s="89">
        <v>0</v>
      </c>
      <c r="I42" s="89">
        <v>0</v>
      </c>
      <c r="J42" s="89">
        <v>0</v>
      </c>
      <c r="K42" s="89">
        <f t="shared" si="1"/>
        <v>0</v>
      </c>
      <c r="L42" s="89">
        <f t="shared" si="2"/>
        <v>0</v>
      </c>
    </row>
    <row r="43" spans="1:12" x14ac:dyDescent="0.2">
      <c r="A43" s="98">
        <v>3299</v>
      </c>
      <c r="B43" s="99" t="s">
        <v>33</v>
      </c>
      <c r="C43" s="95">
        <v>0</v>
      </c>
      <c r="D43" s="95">
        <v>0</v>
      </c>
      <c r="E43" s="95">
        <v>0</v>
      </c>
      <c r="F43" s="89">
        <v>0</v>
      </c>
      <c r="G43" s="95">
        <v>0</v>
      </c>
      <c r="H43" s="95">
        <v>0</v>
      </c>
      <c r="I43" s="95">
        <v>0</v>
      </c>
      <c r="J43" s="95">
        <v>0</v>
      </c>
      <c r="K43" s="89">
        <f t="shared" si="1"/>
        <v>0</v>
      </c>
      <c r="L43" s="89">
        <f t="shared" si="2"/>
        <v>0</v>
      </c>
    </row>
    <row r="44" spans="1:12" s="6" customFormat="1" ht="12.75" customHeight="1" x14ac:dyDescent="0.2">
      <c r="A44" s="96">
        <v>34</v>
      </c>
      <c r="B44" s="97" t="s">
        <v>77</v>
      </c>
      <c r="C44" s="89">
        <v>1600</v>
      </c>
      <c r="D44" s="89">
        <v>1600</v>
      </c>
      <c r="E44" s="89">
        <v>0</v>
      </c>
      <c r="F44" s="89">
        <v>0</v>
      </c>
      <c r="G44" s="89">
        <v>0</v>
      </c>
      <c r="H44" s="89">
        <v>0</v>
      </c>
      <c r="I44" s="89">
        <v>0</v>
      </c>
      <c r="J44" s="89">
        <v>0</v>
      </c>
      <c r="K44" s="89">
        <f t="shared" si="1"/>
        <v>1600</v>
      </c>
      <c r="L44" s="89">
        <f t="shared" si="2"/>
        <v>1600</v>
      </c>
    </row>
    <row r="45" spans="1:12" s="6" customFormat="1" x14ac:dyDescent="0.2">
      <c r="A45" s="96">
        <v>343</v>
      </c>
      <c r="B45" s="97" t="s">
        <v>77</v>
      </c>
      <c r="C45" s="89">
        <v>1600</v>
      </c>
      <c r="D45" s="89">
        <v>1600</v>
      </c>
      <c r="E45" s="89">
        <v>0</v>
      </c>
      <c r="F45" s="89">
        <v>0</v>
      </c>
      <c r="G45" s="95">
        <v>0</v>
      </c>
      <c r="H45" s="95">
        <v>0</v>
      </c>
      <c r="I45" s="95">
        <v>0</v>
      </c>
      <c r="J45" s="95">
        <v>0</v>
      </c>
      <c r="K45" s="89">
        <f t="shared" si="1"/>
        <v>1600</v>
      </c>
      <c r="L45" s="89">
        <f t="shared" si="2"/>
        <v>1600</v>
      </c>
    </row>
    <row r="46" spans="1:12" s="6" customFormat="1" ht="25.5" x14ac:dyDescent="0.2">
      <c r="A46" s="98">
        <v>3431</v>
      </c>
      <c r="B46" s="99" t="s">
        <v>78</v>
      </c>
      <c r="C46" s="95">
        <v>1600</v>
      </c>
      <c r="D46" s="95">
        <v>1600</v>
      </c>
      <c r="E46" s="95">
        <v>0</v>
      </c>
      <c r="F46" s="89">
        <v>0</v>
      </c>
      <c r="G46" s="89">
        <v>0</v>
      </c>
      <c r="H46" s="89">
        <v>0</v>
      </c>
      <c r="I46" s="89">
        <v>0</v>
      </c>
      <c r="J46" s="89">
        <v>0</v>
      </c>
      <c r="K46" s="89">
        <f t="shared" si="1"/>
        <v>1600</v>
      </c>
      <c r="L46" s="89">
        <f t="shared" si="2"/>
        <v>1600</v>
      </c>
    </row>
    <row r="47" spans="1:12" x14ac:dyDescent="0.2">
      <c r="A47" s="98">
        <v>3434</v>
      </c>
      <c r="B47" s="99" t="s">
        <v>79</v>
      </c>
      <c r="C47" s="95">
        <v>0</v>
      </c>
      <c r="D47" s="95">
        <v>0</v>
      </c>
      <c r="E47" s="95">
        <v>0</v>
      </c>
      <c r="F47" s="89">
        <v>0</v>
      </c>
      <c r="G47" s="95">
        <v>0</v>
      </c>
      <c r="H47" s="95">
        <v>0</v>
      </c>
      <c r="I47" s="95">
        <v>0</v>
      </c>
      <c r="J47" s="95">
        <v>0</v>
      </c>
      <c r="K47" s="89">
        <f t="shared" si="1"/>
        <v>0</v>
      </c>
      <c r="L47" s="89">
        <f t="shared" si="2"/>
        <v>0</v>
      </c>
    </row>
    <row r="48" spans="1:12" x14ac:dyDescent="0.2">
      <c r="A48" s="144" t="s">
        <v>80</v>
      </c>
      <c r="B48" s="144"/>
      <c r="C48" s="89">
        <f>C49+C51</f>
        <v>66663</v>
      </c>
      <c r="D48" s="89">
        <v>66663</v>
      </c>
      <c r="E48" s="89">
        <v>0</v>
      </c>
      <c r="F48" s="89">
        <v>0</v>
      </c>
      <c r="G48" s="89">
        <v>0</v>
      </c>
      <c r="H48" s="89">
        <v>0</v>
      </c>
      <c r="I48" s="89">
        <v>0</v>
      </c>
      <c r="J48" s="89">
        <v>0</v>
      </c>
      <c r="K48" s="89">
        <f t="shared" si="1"/>
        <v>66663</v>
      </c>
      <c r="L48" s="89">
        <f t="shared" si="2"/>
        <v>66663</v>
      </c>
    </row>
    <row r="49" spans="1:12" s="6" customFormat="1" x14ac:dyDescent="0.2">
      <c r="A49" s="83">
        <v>322</v>
      </c>
      <c r="B49" s="84" t="s">
        <v>31</v>
      </c>
      <c r="C49" s="89">
        <v>32000</v>
      </c>
      <c r="D49" s="89">
        <v>32000</v>
      </c>
      <c r="E49" s="89">
        <v>0</v>
      </c>
      <c r="F49" s="89">
        <v>0</v>
      </c>
      <c r="G49" s="95">
        <v>0</v>
      </c>
      <c r="H49" s="95">
        <v>0</v>
      </c>
      <c r="I49" s="95">
        <v>0</v>
      </c>
      <c r="J49" s="95">
        <v>0</v>
      </c>
      <c r="K49" s="89">
        <f t="shared" si="1"/>
        <v>32000</v>
      </c>
      <c r="L49" s="89">
        <f t="shared" si="2"/>
        <v>32000</v>
      </c>
    </row>
    <row r="50" spans="1:12" x14ac:dyDescent="0.2">
      <c r="A50" s="85">
        <v>3224</v>
      </c>
      <c r="B50" s="86" t="s">
        <v>81</v>
      </c>
      <c r="C50" s="95">
        <v>32000</v>
      </c>
      <c r="D50" s="95">
        <v>32000</v>
      </c>
      <c r="E50" s="95">
        <v>0</v>
      </c>
      <c r="F50" s="89">
        <v>0</v>
      </c>
      <c r="G50" s="89">
        <v>0</v>
      </c>
      <c r="H50" s="89">
        <v>0</v>
      </c>
      <c r="I50" s="89">
        <v>0</v>
      </c>
      <c r="J50" s="89">
        <v>0</v>
      </c>
      <c r="K50" s="89">
        <f t="shared" si="1"/>
        <v>32000</v>
      </c>
      <c r="L50" s="89">
        <f t="shared" si="2"/>
        <v>32000</v>
      </c>
    </row>
    <row r="51" spans="1:12" x14ac:dyDescent="0.2">
      <c r="A51" s="83">
        <v>323</v>
      </c>
      <c r="B51" s="84" t="s">
        <v>32</v>
      </c>
      <c r="C51" s="89">
        <f>C52</f>
        <v>34663</v>
      </c>
      <c r="D51" s="89">
        <v>34663</v>
      </c>
      <c r="E51" s="95">
        <v>0</v>
      </c>
      <c r="F51" s="89">
        <v>0</v>
      </c>
      <c r="G51" s="95">
        <v>0</v>
      </c>
      <c r="H51" s="95">
        <v>0</v>
      </c>
      <c r="I51" s="95">
        <v>0</v>
      </c>
      <c r="J51" s="95">
        <v>0</v>
      </c>
      <c r="K51" s="89">
        <f t="shared" si="1"/>
        <v>34663</v>
      </c>
      <c r="L51" s="89">
        <f t="shared" si="2"/>
        <v>34663</v>
      </c>
    </row>
    <row r="52" spans="1:12" ht="25.5" x14ac:dyDescent="0.2">
      <c r="A52" s="85">
        <v>3232</v>
      </c>
      <c r="B52" s="86" t="s">
        <v>82</v>
      </c>
      <c r="C52" s="95">
        <v>34663</v>
      </c>
      <c r="D52" s="95">
        <v>34663</v>
      </c>
      <c r="E52" s="89">
        <v>0</v>
      </c>
      <c r="F52" s="89">
        <v>0</v>
      </c>
      <c r="G52" s="89">
        <v>0</v>
      </c>
      <c r="H52" s="89">
        <v>0</v>
      </c>
      <c r="I52" s="89">
        <v>0</v>
      </c>
      <c r="J52" s="89">
        <v>0</v>
      </c>
      <c r="K52" s="89">
        <f t="shared" si="1"/>
        <v>34663</v>
      </c>
      <c r="L52" s="89">
        <f t="shared" si="2"/>
        <v>34663</v>
      </c>
    </row>
    <row r="53" spans="1:12" s="6" customFormat="1" x14ac:dyDescent="0.2">
      <c r="A53" s="85">
        <v>3237</v>
      </c>
      <c r="B53" s="86" t="s">
        <v>83</v>
      </c>
      <c r="C53" s="89">
        <v>0</v>
      </c>
      <c r="D53" s="89">
        <v>0</v>
      </c>
      <c r="E53" s="95">
        <v>0</v>
      </c>
      <c r="F53" s="89">
        <v>0</v>
      </c>
      <c r="G53" s="89">
        <v>0</v>
      </c>
      <c r="H53" s="89">
        <v>0</v>
      </c>
      <c r="I53" s="89">
        <v>0</v>
      </c>
      <c r="J53" s="89">
        <v>0</v>
      </c>
      <c r="K53" s="89">
        <f t="shared" si="1"/>
        <v>0</v>
      </c>
      <c r="L53" s="89">
        <f t="shared" si="2"/>
        <v>0</v>
      </c>
    </row>
    <row r="54" spans="1:12" x14ac:dyDescent="0.2">
      <c r="A54" s="98"/>
      <c r="B54" s="99"/>
      <c r="C54" s="95"/>
      <c r="D54" s="95"/>
      <c r="E54" s="95"/>
      <c r="F54" s="89"/>
      <c r="G54" s="95"/>
      <c r="H54" s="95"/>
      <c r="I54" s="95"/>
      <c r="J54" s="95"/>
      <c r="K54" s="89">
        <f t="shared" si="1"/>
        <v>0</v>
      </c>
      <c r="L54" s="89">
        <f t="shared" si="2"/>
        <v>0</v>
      </c>
    </row>
    <row r="55" spans="1:12" x14ac:dyDescent="0.2">
      <c r="A55" s="140" t="s">
        <v>84</v>
      </c>
      <c r="B55" s="140"/>
      <c r="C55" s="89">
        <v>22500</v>
      </c>
      <c r="D55" s="89">
        <v>22500</v>
      </c>
      <c r="E55" s="95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f t="shared" si="1"/>
        <v>22500</v>
      </c>
      <c r="L55" s="89">
        <f t="shared" si="2"/>
        <v>22500</v>
      </c>
    </row>
    <row r="56" spans="1:12" s="6" customFormat="1" ht="12.75" customHeight="1" x14ac:dyDescent="0.2">
      <c r="A56" s="140" t="s">
        <v>85</v>
      </c>
      <c r="B56" s="140"/>
      <c r="C56" s="89">
        <f>C57</f>
        <v>22500</v>
      </c>
      <c r="D56" s="89">
        <v>22500</v>
      </c>
      <c r="E56" s="89">
        <v>0</v>
      </c>
      <c r="F56" s="89">
        <v>0</v>
      </c>
      <c r="G56" s="95">
        <v>0</v>
      </c>
      <c r="H56" s="95">
        <v>0</v>
      </c>
      <c r="I56" s="95">
        <v>0</v>
      </c>
      <c r="J56" s="95">
        <v>0</v>
      </c>
      <c r="K56" s="89">
        <f t="shared" si="1"/>
        <v>22500</v>
      </c>
      <c r="L56" s="89">
        <f t="shared" si="2"/>
        <v>22500</v>
      </c>
    </row>
    <row r="57" spans="1:12" s="6" customFormat="1" x14ac:dyDescent="0.2">
      <c r="A57" s="96">
        <v>3</v>
      </c>
      <c r="B57" s="97" t="s">
        <v>86</v>
      </c>
      <c r="C57" s="89">
        <f>C58</f>
        <v>22500</v>
      </c>
      <c r="D57" s="89">
        <v>22500</v>
      </c>
      <c r="E57" s="95">
        <v>0</v>
      </c>
      <c r="F57" s="89">
        <v>0</v>
      </c>
      <c r="G57" s="89">
        <v>0</v>
      </c>
      <c r="H57" s="89">
        <v>0</v>
      </c>
      <c r="I57" s="89">
        <v>0</v>
      </c>
      <c r="J57" s="89">
        <v>0</v>
      </c>
      <c r="K57" s="89">
        <f t="shared" si="1"/>
        <v>22500</v>
      </c>
      <c r="L57" s="89">
        <f t="shared" si="2"/>
        <v>22500</v>
      </c>
    </row>
    <row r="58" spans="1:12" s="6" customFormat="1" x14ac:dyDescent="0.2">
      <c r="A58" s="101">
        <v>32</v>
      </c>
      <c r="B58" s="97" t="s">
        <v>87</v>
      </c>
      <c r="C58" s="89">
        <f>C59</f>
        <v>22500</v>
      </c>
      <c r="D58" s="89">
        <v>22500</v>
      </c>
      <c r="E58" s="89">
        <v>0</v>
      </c>
      <c r="F58" s="89">
        <v>0</v>
      </c>
      <c r="G58" s="95">
        <v>0</v>
      </c>
      <c r="H58" s="95">
        <v>0</v>
      </c>
      <c r="I58" s="95">
        <v>0</v>
      </c>
      <c r="J58" s="95">
        <v>0</v>
      </c>
      <c r="K58" s="89">
        <f t="shared" si="1"/>
        <v>22500</v>
      </c>
      <c r="L58" s="89">
        <f t="shared" si="2"/>
        <v>22500</v>
      </c>
    </row>
    <row r="59" spans="1:12" ht="25.5" x14ac:dyDescent="0.2">
      <c r="A59" s="101">
        <v>329</v>
      </c>
      <c r="B59" s="97" t="s">
        <v>33</v>
      </c>
      <c r="C59" s="95">
        <f>C62+C60</f>
        <v>22500</v>
      </c>
      <c r="D59" s="95">
        <v>22500</v>
      </c>
      <c r="E59" s="95">
        <v>0</v>
      </c>
      <c r="F59" s="89">
        <v>0</v>
      </c>
      <c r="G59" s="89">
        <v>0</v>
      </c>
      <c r="H59" s="89">
        <v>0</v>
      </c>
      <c r="I59" s="89">
        <v>0</v>
      </c>
      <c r="J59" s="89">
        <v>0</v>
      </c>
      <c r="K59" s="89">
        <f t="shared" si="1"/>
        <v>22500</v>
      </c>
      <c r="L59" s="89">
        <f t="shared" si="2"/>
        <v>22500</v>
      </c>
    </row>
    <row r="60" spans="1:12" x14ac:dyDescent="0.2">
      <c r="A60" s="98">
        <v>3291</v>
      </c>
      <c r="B60" s="99" t="s">
        <v>88</v>
      </c>
      <c r="C60" s="95">
        <v>8500</v>
      </c>
      <c r="D60" s="95">
        <v>8500</v>
      </c>
      <c r="E60" s="89">
        <v>0</v>
      </c>
      <c r="F60" s="89">
        <v>0</v>
      </c>
      <c r="G60" s="95">
        <v>0</v>
      </c>
      <c r="H60" s="95">
        <v>0</v>
      </c>
      <c r="I60" s="95">
        <v>0</v>
      </c>
      <c r="J60" s="95">
        <v>0</v>
      </c>
      <c r="K60" s="89">
        <f t="shared" si="1"/>
        <v>8500</v>
      </c>
      <c r="L60" s="89">
        <f t="shared" si="2"/>
        <v>8500</v>
      </c>
    </row>
    <row r="61" spans="1:12" x14ac:dyDescent="0.2">
      <c r="A61" s="98">
        <v>3293</v>
      </c>
      <c r="B61" s="99" t="s">
        <v>74</v>
      </c>
      <c r="C61" s="95">
        <v>0</v>
      </c>
      <c r="D61" s="95">
        <v>0</v>
      </c>
      <c r="E61" s="95">
        <v>0</v>
      </c>
      <c r="F61" s="89">
        <v>0</v>
      </c>
      <c r="G61" s="89">
        <v>0</v>
      </c>
      <c r="H61" s="89">
        <v>0</v>
      </c>
      <c r="I61" s="89">
        <v>0</v>
      </c>
      <c r="J61" s="89">
        <v>0</v>
      </c>
      <c r="K61" s="89">
        <f t="shared" si="1"/>
        <v>0</v>
      </c>
      <c r="L61" s="89">
        <f t="shared" si="2"/>
        <v>0</v>
      </c>
    </row>
    <row r="62" spans="1:12" s="6" customFormat="1" x14ac:dyDescent="0.2">
      <c r="A62" s="98">
        <v>3299</v>
      </c>
      <c r="B62" s="99" t="s">
        <v>89</v>
      </c>
      <c r="C62" s="95">
        <v>14000</v>
      </c>
      <c r="D62" s="95">
        <v>14000</v>
      </c>
      <c r="E62" s="89">
        <v>0</v>
      </c>
      <c r="F62" s="89">
        <v>0</v>
      </c>
      <c r="G62" s="95">
        <v>0</v>
      </c>
      <c r="H62" s="95">
        <v>0</v>
      </c>
      <c r="I62" s="95">
        <v>0</v>
      </c>
      <c r="J62" s="95">
        <v>0</v>
      </c>
      <c r="K62" s="89">
        <f t="shared" si="1"/>
        <v>14000</v>
      </c>
      <c r="L62" s="89">
        <f t="shared" si="2"/>
        <v>14000</v>
      </c>
    </row>
    <row r="63" spans="1:12" x14ac:dyDescent="0.2">
      <c r="A63" s="140"/>
      <c r="B63" s="140"/>
      <c r="C63" s="95"/>
      <c r="D63" s="95"/>
      <c r="E63" s="95"/>
      <c r="F63" s="89"/>
      <c r="G63" s="89"/>
      <c r="H63" s="89"/>
      <c r="I63" s="89"/>
      <c r="J63" s="89"/>
      <c r="K63" s="89"/>
      <c r="L63" s="89"/>
    </row>
    <row r="64" spans="1:12" x14ac:dyDescent="0.2">
      <c r="A64" s="140" t="s">
        <v>90</v>
      </c>
      <c r="B64" s="140"/>
      <c r="C64" s="89">
        <v>12800</v>
      </c>
      <c r="D64" s="89"/>
      <c r="E64" s="89">
        <v>12800</v>
      </c>
      <c r="F64" s="89">
        <v>0</v>
      </c>
      <c r="G64" s="95">
        <v>0</v>
      </c>
      <c r="H64" s="95">
        <v>0</v>
      </c>
      <c r="I64" s="95">
        <v>0</v>
      </c>
      <c r="J64" s="95">
        <v>0</v>
      </c>
      <c r="K64" s="89">
        <f t="shared" si="1"/>
        <v>12800</v>
      </c>
      <c r="L64" s="89">
        <f t="shared" si="2"/>
        <v>12800</v>
      </c>
    </row>
    <row r="65" spans="1:12" s="6" customFormat="1" x14ac:dyDescent="0.2">
      <c r="A65" s="140" t="s">
        <v>91</v>
      </c>
      <c r="B65" s="140"/>
      <c r="C65" s="89">
        <v>12800</v>
      </c>
      <c r="D65" s="89"/>
      <c r="E65" s="89">
        <v>12800</v>
      </c>
      <c r="F65" s="89">
        <v>0</v>
      </c>
      <c r="G65" s="89">
        <v>0</v>
      </c>
      <c r="H65" s="89">
        <v>0</v>
      </c>
      <c r="I65" s="89">
        <v>0</v>
      </c>
      <c r="J65" s="89">
        <v>0</v>
      </c>
      <c r="K65" s="89">
        <f t="shared" si="1"/>
        <v>12800</v>
      </c>
      <c r="L65" s="89">
        <f t="shared" si="2"/>
        <v>12800</v>
      </c>
    </row>
    <row r="66" spans="1:12" s="6" customFormat="1" ht="25.5" x14ac:dyDescent="0.2">
      <c r="A66" s="96">
        <v>42</v>
      </c>
      <c r="B66" s="97" t="s">
        <v>92</v>
      </c>
      <c r="C66" s="89">
        <v>12800</v>
      </c>
      <c r="D66" s="89"/>
      <c r="E66" s="89">
        <v>12800</v>
      </c>
      <c r="F66" s="89">
        <v>0</v>
      </c>
      <c r="G66" s="95">
        <v>0</v>
      </c>
      <c r="H66" s="95">
        <v>0</v>
      </c>
      <c r="I66" s="95">
        <v>0</v>
      </c>
      <c r="J66" s="95">
        <v>0</v>
      </c>
      <c r="K66" s="89">
        <f t="shared" si="1"/>
        <v>12800</v>
      </c>
      <c r="L66" s="89">
        <f t="shared" si="2"/>
        <v>12800</v>
      </c>
    </row>
    <row r="67" spans="1:12" x14ac:dyDescent="0.2">
      <c r="A67" s="96">
        <v>422</v>
      </c>
      <c r="B67" s="97" t="s">
        <v>93</v>
      </c>
      <c r="C67" s="89">
        <v>12800</v>
      </c>
      <c r="D67" s="89"/>
      <c r="E67" s="89">
        <v>12800</v>
      </c>
      <c r="F67" s="89">
        <v>0</v>
      </c>
      <c r="G67" s="89">
        <v>0</v>
      </c>
      <c r="H67" s="89">
        <v>0</v>
      </c>
      <c r="I67" s="89">
        <v>0</v>
      </c>
      <c r="J67" s="89">
        <v>0</v>
      </c>
      <c r="K67" s="89">
        <f t="shared" si="1"/>
        <v>12800</v>
      </c>
      <c r="L67" s="89">
        <f t="shared" si="2"/>
        <v>12800</v>
      </c>
    </row>
    <row r="68" spans="1:12" x14ac:dyDescent="0.2">
      <c r="A68" s="98">
        <v>4221</v>
      </c>
      <c r="B68" s="97" t="s">
        <v>95</v>
      </c>
      <c r="C68" s="95">
        <v>12800</v>
      </c>
      <c r="D68" s="95"/>
      <c r="E68" s="95">
        <v>12800</v>
      </c>
      <c r="F68" s="89">
        <v>0</v>
      </c>
      <c r="G68" s="95">
        <v>0</v>
      </c>
      <c r="H68" s="95">
        <v>0</v>
      </c>
      <c r="I68" s="95">
        <v>0</v>
      </c>
      <c r="J68" s="95">
        <v>0</v>
      </c>
      <c r="K68" s="89">
        <f t="shared" si="1"/>
        <v>12800</v>
      </c>
      <c r="L68" s="89">
        <f t="shared" si="2"/>
        <v>12800</v>
      </c>
    </row>
    <row r="69" spans="1:12" x14ac:dyDescent="0.2">
      <c r="A69" s="69"/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s="6" customFormat="1" ht="12.75" customHeight="1" x14ac:dyDescent="0.2">
      <c r="A70" s="69"/>
      <c r="B70" s="9"/>
    </row>
    <row r="71" spans="1:12" s="6" customFormat="1" x14ac:dyDescent="0.2">
      <c r="A71" s="70"/>
      <c r="B71" s="72"/>
    </row>
    <row r="72" spans="1:12" s="6" customFormat="1" x14ac:dyDescent="0.2">
      <c r="A72" s="69"/>
      <c r="B72" s="9"/>
    </row>
    <row r="73" spans="1:12" x14ac:dyDescent="0.2">
      <c r="A73" s="70"/>
      <c r="B73" s="72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">
      <c r="A74" s="69"/>
      <c r="B74" s="9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">
      <c r="A75" s="70"/>
      <c r="B75" s="72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s="6" customFormat="1" x14ac:dyDescent="0.2">
      <c r="A76" s="70"/>
      <c r="B76" s="72"/>
    </row>
    <row r="77" spans="1:12" x14ac:dyDescent="0.2">
      <c r="A77" s="69"/>
      <c r="B77" s="9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">
      <c r="A78" s="69"/>
      <c r="B78" s="9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">
      <c r="A79" s="70"/>
      <c r="B79" s="9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">
      <c r="A80" s="81"/>
      <c r="B80" s="72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s="6" customFormat="1" x14ac:dyDescent="0.2">
      <c r="A81" s="70"/>
      <c r="B81" s="72"/>
    </row>
    <row r="82" spans="1:12" x14ac:dyDescent="0.2">
      <c r="A82" s="70"/>
      <c r="B82" s="72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s="6" customFormat="1" x14ac:dyDescent="0.2">
      <c r="A83" s="69"/>
      <c r="B83" s="9"/>
    </row>
    <row r="84" spans="1:12" x14ac:dyDescent="0.2">
      <c r="A84" s="69"/>
      <c r="B84" s="9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s="6" customFormat="1" x14ac:dyDescent="0.2">
      <c r="A85" s="69"/>
      <c r="B85" s="9"/>
    </row>
    <row r="86" spans="1:12" s="6" customFormat="1" x14ac:dyDescent="0.2">
      <c r="A86" s="70"/>
      <c r="B86" s="72"/>
    </row>
    <row r="87" spans="1:12" ht="12.75" customHeight="1" x14ac:dyDescent="0.2">
      <c r="A87" s="69"/>
      <c r="B87" s="9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x14ac:dyDescent="0.2">
      <c r="A88" s="69"/>
      <c r="B88" s="9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x14ac:dyDescent="0.2">
      <c r="A89" s="69"/>
      <c r="B89" s="9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s="6" customFormat="1" x14ac:dyDescent="0.2">
      <c r="A90" s="69"/>
      <c r="B90" s="9"/>
    </row>
    <row r="91" spans="1:12" s="6" customFormat="1" x14ac:dyDescent="0.2">
      <c r="A91" s="70"/>
      <c r="B91" s="72"/>
    </row>
    <row r="92" spans="1:12" s="6" customFormat="1" x14ac:dyDescent="0.2">
      <c r="A92" s="69"/>
      <c r="B92" s="9"/>
    </row>
    <row r="93" spans="1:12" x14ac:dyDescent="0.2">
      <c r="A93" s="70"/>
      <c r="B93" s="72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x14ac:dyDescent="0.2">
      <c r="A94" s="70"/>
      <c r="B94" s="72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x14ac:dyDescent="0.2">
      <c r="A95" s="69"/>
      <c r="B95" s="9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s="6" customFormat="1" x14ac:dyDescent="0.2">
      <c r="A96" s="70"/>
      <c r="B96" s="72"/>
    </row>
    <row r="97" spans="1:12" x14ac:dyDescent="0.2">
      <c r="A97" s="69"/>
      <c r="B97" s="9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x14ac:dyDescent="0.2">
      <c r="A98" s="69"/>
      <c r="B98" s="9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x14ac:dyDescent="0.2">
      <c r="A99" s="70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">
      <c r="A100" s="70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6" customFormat="1" x14ac:dyDescent="0.2">
      <c r="A101" s="70"/>
      <c r="B101" s="9"/>
    </row>
    <row r="102" spans="1:12" x14ac:dyDescent="0.2">
      <c r="A102" s="70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6" customFormat="1" x14ac:dyDescent="0.2">
      <c r="A103" s="70"/>
      <c r="B103" s="9"/>
    </row>
    <row r="104" spans="1:12" s="6" customFormat="1" x14ac:dyDescent="0.2">
      <c r="A104" s="70"/>
      <c r="B104" s="9"/>
    </row>
    <row r="105" spans="1:12" x14ac:dyDescent="0.2">
      <c r="A105" s="70"/>
      <c r="B105" s="9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6" customFormat="1" x14ac:dyDescent="0.2">
      <c r="A106" s="70"/>
      <c r="B106" s="9"/>
    </row>
    <row r="107" spans="1:12" x14ac:dyDescent="0.2">
      <c r="A107" s="70"/>
      <c r="B107" s="9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x14ac:dyDescent="0.2">
      <c r="A108" s="70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x14ac:dyDescent="0.2">
      <c r="A109" s="70"/>
      <c r="B109" s="9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">
      <c r="A110" s="70"/>
      <c r="B110" s="9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">
      <c r="A111" s="70"/>
      <c r="B111" s="9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x14ac:dyDescent="0.2">
      <c r="A112" s="70"/>
      <c r="B112" s="9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x14ac:dyDescent="0.2">
      <c r="A113" s="70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x14ac:dyDescent="0.2">
      <c r="A114" s="70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x14ac:dyDescent="0.2">
      <c r="A115" s="70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">
      <c r="A116" s="70"/>
      <c r="B116" s="9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">
      <c r="A117" s="70"/>
      <c r="B117" s="9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x14ac:dyDescent="0.2">
      <c r="A118" s="70"/>
      <c r="B118" s="9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x14ac:dyDescent="0.2">
      <c r="A119" s="70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">
      <c r="A120" s="70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">
      <c r="A121" s="70"/>
      <c r="B121" s="9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">
      <c r="A122" s="70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x14ac:dyDescent="0.2">
      <c r="A123" s="70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x14ac:dyDescent="0.2">
      <c r="A124" s="70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x14ac:dyDescent="0.2">
      <c r="A125" s="70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x14ac:dyDescent="0.2">
      <c r="A126" s="70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x14ac:dyDescent="0.2">
      <c r="A127" s="70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x14ac:dyDescent="0.2">
      <c r="A128" s="70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x14ac:dyDescent="0.2">
      <c r="A129" s="70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">
      <c r="A130" s="70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">
      <c r="A131" s="70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">
      <c r="A132" s="70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">
      <c r="A133" s="70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">
      <c r="A134" s="70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">
      <c r="A135" s="70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">
      <c r="A136" s="70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">
      <c r="A137" s="70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">
      <c r="A138" s="70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">
      <c r="A139" s="70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">
      <c r="A140" s="70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">
      <c r="A141" s="70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">
      <c r="A142" s="70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">
      <c r="A143" s="70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">
      <c r="A144" s="70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">
      <c r="A145" s="70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">
      <c r="A146" s="70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">
      <c r="A147" s="70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">
      <c r="A148" s="70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">
      <c r="A149" s="70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">
      <c r="A150" s="70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">
      <c r="A151" s="70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">
      <c r="A152" s="70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">
      <c r="A153" s="70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">
      <c r="A154" s="70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">
      <c r="A155" s="70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">
      <c r="A156" s="70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">
      <c r="A157" s="70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">
      <c r="A158" s="70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">
      <c r="A159" s="70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">
      <c r="A160" s="70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">
      <c r="A161" s="70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">
      <c r="A162" s="70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">
      <c r="A163" s="70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">
      <c r="A164" s="70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">
      <c r="A165" s="70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">
      <c r="A166" s="70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">
      <c r="A167" s="70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">
      <c r="A168" s="70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">
      <c r="A169" s="70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">
      <c r="A170" s="70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">
      <c r="A171" s="70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">
      <c r="A172" s="70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">
      <c r="A173" s="70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">
      <c r="A174" s="70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">
      <c r="A175" s="70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">
      <c r="A176" s="70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">
      <c r="A177" s="70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">
      <c r="A178" s="70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">
      <c r="A179" s="70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">
      <c r="A180" s="70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">
      <c r="A181" s="70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">
      <c r="A182" s="70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">
      <c r="A183" s="70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">
      <c r="A184" s="70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">
      <c r="A185" s="70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">
      <c r="A186" s="70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">
      <c r="A187" s="70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">
      <c r="A188" s="70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">
      <c r="A189" s="70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">
      <c r="A190" s="70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">
      <c r="A191" s="70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">
      <c r="A192" s="70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">
      <c r="A193" s="70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">
      <c r="A194" s="70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">
      <c r="A195" s="70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">
      <c r="A196" s="70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">
      <c r="A197" s="70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">
      <c r="A198" s="70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">
      <c r="A199" s="70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">
      <c r="A200" s="70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">
      <c r="A201" s="70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">
      <c r="A202" s="70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">
      <c r="A203" s="70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">
      <c r="A204" s="70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">
      <c r="A205" s="70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">
      <c r="A206" s="70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">
      <c r="A207" s="70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">
      <c r="A208" s="70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">
      <c r="A209" s="70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">
      <c r="A210" s="70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">
      <c r="A211" s="70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">
      <c r="A212" s="70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">
      <c r="A213" s="70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">
      <c r="A214" s="70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">
      <c r="A215" s="70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">
      <c r="A216" s="70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">
      <c r="A217" s="70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">
      <c r="A218" s="70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">
      <c r="A219" s="70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">
      <c r="A220" s="70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">
      <c r="A221" s="70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">
      <c r="A222" s="70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">
      <c r="A223" s="70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">
      <c r="A224" s="70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">
      <c r="A225" s="70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">
      <c r="A226" s="70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">
      <c r="A227" s="70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">
      <c r="A228" s="70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">
      <c r="A229" s="70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">
      <c r="A230" s="70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">
      <c r="A231" s="70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">
      <c r="A232" s="70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">
      <c r="A233" s="70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">
      <c r="A234" s="70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">
      <c r="A235" s="70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">
      <c r="A236" s="70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">
      <c r="A237" s="70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">
      <c r="A238" s="70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">
      <c r="A239" s="70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">
      <c r="A240" s="70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">
      <c r="A241" s="70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">
      <c r="A242" s="70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">
      <c r="A243" s="70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">
      <c r="A244" s="70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">
      <c r="A245" s="70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">
      <c r="A246" s="70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">
      <c r="A247" s="70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">
      <c r="A248" s="70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">
      <c r="A249" s="70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">
      <c r="A250" s="70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">
      <c r="A251" s="70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">
      <c r="A252" s="70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">
      <c r="A253" s="70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">
      <c r="A254" s="70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">
      <c r="A255" s="70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">
      <c r="A256" s="70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">
      <c r="A257" s="70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">
      <c r="A258" s="70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">
      <c r="A259" s="70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">
      <c r="A260" s="70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">
      <c r="A261" s="70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">
      <c r="A262" s="70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">
      <c r="A263" s="70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">
      <c r="A264" s="70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">
      <c r="A265" s="70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">
      <c r="A266" s="70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">
      <c r="A267" s="70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">
      <c r="A268" s="70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">
      <c r="A269" s="70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">
      <c r="A270" s="70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">
      <c r="A271" s="70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">
      <c r="A272" s="70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">
      <c r="A273" s="70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">
      <c r="A274" s="70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">
      <c r="A275" s="70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">
      <c r="A276" s="70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">
      <c r="A277" s="70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">
      <c r="A278" s="70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x14ac:dyDescent="0.2">
      <c r="A279" s="70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2">
      <c r="A280" s="70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">
      <c r="A281" s="70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2">
      <c r="A282" s="70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x14ac:dyDescent="0.2">
      <c r="A283" s="70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2">
      <c r="A284" s="70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x14ac:dyDescent="0.2">
      <c r="A285" s="70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x14ac:dyDescent="0.2">
      <c r="A286" s="70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x14ac:dyDescent="0.2">
      <c r="A287" s="70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x14ac:dyDescent="0.2">
      <c r="A288" s="70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x14ac:dyDescent="0.2">
      <c r="A289" s="70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2">
      <c r="A290" s="70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x14ac:dyDescent="0.2">
      <c r="A291" s="70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2">
      <c r="A292" s="70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x14ac:dyDescent="0.2">
      <c r="A293" s="70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2">
      <c r="A294" s="70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x14ac:dyDescent="0.2">
      <c r="A295" s="70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2">
      <c r="A296" s="70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x14ac:dyDescent="0.2">
      <c r="A297" s="70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2">
      <c r="A298" s="70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x14ac:dyDescent="0.2">
      <c r="A299" s="70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x14ac:dyDescent="0.2">
      <c r="A300" s="70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x14ac:dyDescent="0.2">
      <c r="A301" s="70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x14ac:dyDescent="0.2">
      <c r="A302" s="70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x14ac:dyDescent="0.2">
      <c r="A303" s="70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x14ac:dyDescent="0.2">
      <c r="A304" s="70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x14ac:dyDescent="0.2">
      <c r="A305" s="70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2">
      <c r="A306" s="70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x14ac:dyDescent="0.2">
      <c r="A307" s="70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2">
      <c r="A308" s="70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x14ac:dyDescent="0.2">
      <c r="A309" s="70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2">
      <c r="A310" s="70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x14ac:dyDescent="0.2">
      <c r="A311" s="70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2">
      <c r="A312" s="70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x14ac:dyDescent="0.2">
      <c r="A313" s="70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2">
      <c r="A314" s="70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x14ac:dyDescent="0.2">
      <c r="A315" s="70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2">
      <c r="A316" s="70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x14ac:dyDescent="0.2">
      <c r="A317" s="70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">
      <c r="A318" s="70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">
      <c r="A319" s="70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2">
      <c r="A320" s="70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x14ac:dyDescent="0.2">
      <c r="A321" s="70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2">
      <c r="A322" s="70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x14ac:dyDescent="0.2">
      <c r="A323" s="70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2">
      <c r="A324" s="70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x14ac:dyDescent="0.2">
      <c r="A325" s="70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2">
      <c r="A326" s="70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x14ac:dyDescent="0.2">
      <c r="A327" s="70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2">
      <c r="A328" s="70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x14ac:dyDescent="0.2">
      <c r="A329" s="70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2">
      <c r="A330" s="70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x14ac:dyDescent="0.2">
      <c r="A331" s="70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x14ac:dyDescent="0.2">
      <c r="A332" s="70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x14ac:dyDescent="0.2">
      <c r="A333" s="70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x14ac:dyDescent="0.2">
      <c r="A334" s="70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x14ac:dyDescent="0.2">
      <c r="A335" s="70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x14ac:dyDescent="0.2">
      <c r="A336" s="70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x14ac:dyDescent="0.2">
      <c r="A337" s="70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2">
      <c r="A338" s="70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x14ac:dyDescent="0.2">
      <c r="A339" s="70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x14ac:dyDescent="0.2">
      <c r="A340" s="70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x14ac:dyDescent="0.2">
      <c r="A341" s="70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x14ac:dyDescent="0.2">
      <c r="A342" s="70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x14ac:dyDescent="0.2">
      <c r="A343" s="70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x14ac:dyDescent="0.2">
      <c r="A344" s="70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x14ac:dyDescent="0.2">
      <c r="A345" s="70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x14ac:dyDescent="0.2">
      <c r="A346" s="70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x14ac:dyDescent="0.2">
      <c r="A347" s="70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x14ac:dyDescent="0.2">
      <c r="A348" s="70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x14ac:dyDescent="0.2">
      <c r="A349" s="70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x14ac:dyDescent="0.2">
      <c r="A350" s="70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x14ac:dyDescent="0.2">
      <c r="A351" s="70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x14ac:dyDescent="0.2">
      <c r="A352" s="70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">
      <c r="A353" s="70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">
      <c r="A354" s="70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">
      <c r="A355" s="70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">
      <c r="A356" s="70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">
      <c r="A357" s="70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">
      <c r="A358" s="70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x14ac:dyDescent="0.2">
      <c r="A359" s="70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x14ac:dyDescent="0.2">
      <c r="A360" s="70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x14ac:dyDescent="0.2">
      <c r="A361" s="70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x14ac:dyDescent="0.2">
      <c r="A362" s="70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x14ac:dyDescent="0.2">
      <c r="A363" s="70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x14ac:dyDescent="0.2">
      <c r="A364" s="70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x14ac:dyDescent="0.2">
      <c r="A365" s="70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2">
      <c r="A366" s="70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x14ac:dyDescent="0.2">
      <c r="A367" s="70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2">
      <c r="A368" s="70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">
      <c r="A369" s="70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2">
      <c r="A370" s="70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x14ac:dyDescent="0.2">
      <c r="A371" s="70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x14ac:dyDescent="0.2">
      <c r="A372" s="70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x14ac:dyDescent="0.2">
      <c r="A373" s="70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x14ac:dyDescent="0.2">
      <c r="A374" s="70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x14ac:dyDescent="0.2">
      <c r="A375" s="70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x14ac:dyDescent="0.2">
      <c r="A376" s="70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x14ac:dyDescent="0.2">
      <c r="A377" s="70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x14ac:dyDescent="0.2">
      <c r="A378" s="70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x14ac:dyDescent="0.2">
      <c r="A379" s="70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x14ac:dyDescent="0.2">
      <c r="A380" s="70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x14ac:dyDescent="0.2">
      <c r="A381" s="70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x14ac:dyDescent="0.2">
      <c r="A382" s="70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x14ac:dyDescent="0.2">
      <c r="A383" s="70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x14ac:dyDescent="0.2">
      <c r="A384" s="70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x14ac:dyDescent="0.2">
      <c r="A385" s="70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x14ac:dyDescent="0.2"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x14ac:dyDescent="0.2"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x14ac:dyDescent="0.2"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x14ac:dyDescent="0.2"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2"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x14ac:dyDescent="0.2"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2"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x14ac:dyDescent="0.2"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x14ac:dyDescent="0.2"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x14ac:dyDescent="0.2">
      <c r="C395" s="3"/>
      <c r="D395" s="3"/>
      <c r="E395" s="3"/>
      <c r="F395" s="3"/>
      <c r="G395" s="3"/>
      <c r="H395" s="3"/>
      <c r="I395" s="3"/>
      <c r="J395" s="3"/>
      <c r="K395" s="3"/>
      <c r="L395" s="3"/>
    </row>
  </sheetData>
  <mergeCells count="9">
    <mergeCell ref="A1:L1"/>
    <mergeCell ref="A6:B6"/>
    <mergeCell ref="A18:B18"/>
    <mergeCell ref="A48:B48"/>
    <mergeCell ref="A65:B65"/>
    <mergeCell ref="A55:B55"/>
    <mergeCell ref="A56:B56"/>
    <mergeCell ref="A63:B63"/>
    <mergeCell ref="A64:B64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2016-10-11T07:27:56Z</cp:lastPrinted>
  <dcterms:created xsi:type="dcterms:W3CDTF">2013-09-11T11:00:21Z</dcterms:created>
  <dcterms:modified xsi:type="dcterms:W3CDTF">2016-10-19T07:43:25Z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